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SB formos 2019\BV ataskaitos\"/>
    </mc:Choice>
  </mc:AlternateContent>
  <bookViews>
    <workbookView xWindow="0" yWindow="0" windowWidth="23040" windowHeight="9408" activeTab="1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5.1.2.24." sheetId="7" r:id="rId6"/>
    <sheet name="Forma Nr.2_ S bendras" sheetId="8" r:id="rId7"/>
    <sheet name="Forma Nr.2_5.1.2.1. S" sheetId="9" r:id="rId8"/>
    <sheet name="Forma Nr.2_ 5.1.2.16. S" sheetId="10" r:id="rId9"/>
    <sheet name="Forma Nr.4" sheetId="22" r:id="rId10"/>
    <sheet name="Pažyma prie 4 formos" sheetId="15" r:id="rId11"/>
    <sheet name="Pažyma apie pajamas" sheetId="12" r:id="rId12"/>
    <sheet name="Forma Nr.S7" sheetId="13" r:id="rId13"/>
    <sheet name="Gautų FS pažyma" sheetId="16" r:id="rId14"/>
    <sheet name="Sukauptų FS pažyma" sheetId="17" r:id="rId15"/>
    <sheet name="Kontingentai_5.1.2.1" sheetId="18" r:id="rId16"/>
    <sheet name="Kontingentai_5.1.2.1_S" sheetId="19" r:id="rId17"/>
    <sheet name="Kontingentai_5.1.2.23." sheetId="20" r:id="rId18"/>
    <sheet name="Kontingentai_5.2.1.16" sheetId="21" r:id="rId19"/>
    <sheet name="Tikslinės lėšos" sheetId="23" r:id="rId20"/>
  </sheets>
  <calcPr calcId="152511"/>
</workbook>
</file>

<file path=xl/calcChain.xml><?xml version="1.0" encoding="utf-8"?>
<calcChain xmlns="http://schemas.openxmlformats.org/spreadsheetml/2006/main">
  <c r="I35" i="23" l="1"/>
  <c r="G44" i="23"/>
  <c r="F44" i="23"/>
  <c r="E44" i="23"/>
  <c r="I41" i="23"/>
  <c r="I37" i="23"/>
  <c r="I20" i="23"/>
  <c r="L31" i="22"/>
  <c r="J31" i="22"/>
  <c r="J33" i="22"/>
  <c r="L33" i="22"/>
  <c r="I33" i="22"/>
  <c r="I44" i="23" l="1"/>
  <c r="H19" i="17"/>
  <c r="H18" i="16"/>
  <c r="H22" i="12" l="1"/>
  <c r="J22" i="12"/>
  <c r="H27" i="12"/>
  <c r="L32" i="22" l="1"/>
  <c r="J32" i="22"/>
  <c r="I32" i="22"/>
  <c r="I31" i="22" s="1"/>
  <c r="K32" i="22"/>
  <c r="K31" i="22" s="1"/>
  <c r="D32" i="15"/>
  <c r="G32" i="15"/>
  <c r="D38" i="15"/>
  <c r="C29" i="15"/>
  <c r="C30" i="15"/>
  <c r="D46" i="15" l="1"/>
  <c r="I39" i="22"/>
  <c r="K39" i="22"/>
  <c r="J39" i="22"/>
  <c r="L39" i="22"/>
  <c r="C23" i="15"/>
  <c r="C24" i="15"/>
  <c r="C25" i="15"/>
  <c r="G55" i="15"/>
  <c r="F55" i="15"/>
  <c r="E55" i="15"/>
  <c r="D55" i="15"/>
  <c r="C55" i="15"/>
  <c r="C54" i="15"/>
  <c r="C45" i="15"/>
  <c r="C44" i="15"/>
  <c r="C43" i="15"/>
  <c r="C42" i="15"/>
  <c r="C41" i="15"/>
  <c r="C40" i="15"/>
  <c r="I38" i="15"/>
  <c r="H38" i="15"/>
  <c r="H46" i="15"/>
  <c r="G38" i="15"/>
  <c r="G46" i="15" s="1"/>
  <c r="F38" i="15"/>
  <c r="E38" i="15"/>
  <c r="C37" i="15"/>
  <c r="C36" i="15"/>
  <c r="C35" i="15"/>
  <c r="I32" i="15"/>
  <c r="I46" i="15"/>
  <c r="H32" i="15"/>
  <c r="F32" i="15"/>
  <c r="F46" i="15" s="1"/>
  <c r="E32" i="15"/>
  <c r="E46" i="15" s="1"/>
  <c r="C31" i="15"/>
  <c r="C28" i="15"/>
  <c r="C27" i="15"/>
  <c r="C26" i="15"/>
  <c r="C34" i="15"/>
  <c r="R27" i="21"/>
  <c r="Q27" i="21"/>
  <c r="P27" i="21"/>
  <c r="O27" i="21"/>
  <c r="N27" i="21"/>
  <c r="M27" i="21"/>
  <c r="K27" i="21"/>
  <c r="J27" i="21"/>
  <c r="I27" i="21"/>
  <c r="H27" i="21"/>
  <c r="G27" i="21"/>
  <c r="F27" i="21"/>
  <c r="E27" i="21"/>
  <c r="D27" i="21"/>
  <c r="C27" i="21"/>
  <c r="B27" i="21"/>
  <c r="L26" i="21"/>
  <c r="S25" i="21"/>
  <c r="L25" i="21"/>
  <c r="S24" i="21"/>
  <c r="L24" i="21"/>
  <c r="S23" i="21"/>
  <c r="L23" i="21"/>
  <c r="L27" i="21" s="1"/>
  <c r="S22" i="21"/>
  <c r="L22" i="21"/>
  <c r="R27" i="20"/>
  <c r="Q27" i="20"/>
  <c r="P27" i="20"/>
  <c r="O27" i="20"/>
  <c r="N27" i="20"/>
  <c r="M27" i="20"/>
  <c r="K27" i="20"/>
  <c r="J27" i="20"/>
  <c r="I27" i="20"/>
  <c r="H27" i="20"/>
  <c r="G27" i="20"/>
  <c r="F27" i="20"/>
  <c r="E27" i="20"/>
  <c r="D27" i="20"/>
  <c r="C27" i="20"/>
  <c r="B27" i="20"/>
  <c r="L26" i="20"/>
  <c r="S25" i="20"/>
  <c r="L25" i="20"/>
  <c r="S24" i="20"/>
  <c r="L24" i="20"/>
  <c r="S23" i="20"/>
  <c r="S27" i="20" s="1"/>
  <c r="L23" i="20"/>
  <c r="S22" i="20"/>
  <c r="L22" i="20"/>
  <c r="R27" i="19"/>
  <c r="Q27" i="19"/>
  <c r="P27" i="19"/>
  <c r="O27" i="19"/>
  <c r="N27" i="19"/>
  <c r="M27" i="19"/>
  <c r="K27" i="19"/>
  <c r="J27" i="19"/>
  <c r="I27" i="19"/>
  <c r="H27" i="19"/>
  <c r="G27" i="19"/>
  <c r="F27" i="19"/>
  <c r="E27" i="19"/>
  <c r="D27" i="19"/>
  <c r="C27" i="19"/>
  <c r="B27" i="19"/>
  <c r="L26" i="19"/>
  <c r="S25" i="19"/>
  <c r="L25" i="19"/>
  <c r="S24" i="19"/>
  <c r="L24" i="19"/>
  <c r="S23" i="19"/>
  <c r="L23" i="19"/>
  <c r="S22" i="19"/>
  <c r="L22" i="19"/>
  <c r="R27" i="18"/>
  <c r="Q27" i="18"/>
  <c r="P27" i="18"/>
  <c r="O27" i="18"/>
  <c r="N27" i="18"/>
  <c r="M27" i="18"/>
  <c r="K27" i="18"/>
  <c r="J27" i="18"/>
  <c r="I27" i="18"/>
  <c r="H27" i="18"/>
  <c r="G27" i="18"/>
  <c r="F27" i="18"/>
  <c r="E27" i="18"/>
  <c r="D27" i="18"/>
  <c r="C27" i="18"/>
  <c r="B27" i="18"/>
  <c r="L26" i="18"/>
  <c r="S25" i="18"/>
  <c r="L25" i="18"/>
  <c r="S24" i="18"/>
  <c r="L24" i="18"/>
  <c r="S23" i="18"/>
  <c r="L23" i="18"/>
  <c r="S22" i="18"/>
  <c r="L22" i="18"/>
  <c r="E27" i="13"/>
  <c r="D27" i="13"/>
  <c r="G27" i="13" s="1"/>
  <c r="C27" i="13"/>
  <c r="G22" i="13"/>
  <c r="J27" i="12"/>
  <c r="F27" i="12"/>
  <c r="E27" i="12"/>
  <c r="N26" i="12"/>
  <c r="N25" i="12"/>
  <c r="N24" i="12"/>
  <c r="N23" i="12"/>
  <c r="N22" i="12"/>
  <c r="N29" i="12" s="1"/>
  <c r="I331" i="5"/>
  <c r="J172" i="6"/>
  <c r="K172" i="6"/>
  <c r="L172" i="6"/>
  <c r="M172" i="6"/>
  <c r="N172" i="6"/>
  <c r="O172" i="6"/>
  <c r="P172" i="6"/>
  <c r="I172" i="6"/>
  <c r="J240" i="7"/>
  <c r="I240" i="7"/>
  <c r="I334" i="8"/>
  <c r="I331" i="9"/>
  <c r="I273" i="10"/>
  <c r="I30" i="10"/>
  <c r="L270" i="10"/>
  <c r="L269" i="10"/>
  <c r="K270" i="10"/>
  <c r="K269" i="10"/>
  <c r="J270" i="10"/>
  <c r="J269" i="10"/>
  <c r="I270" i="10"/>
  <c r="I269" i="10"/>
  <c r="L267" i="10"/>
  <c r="L266" i="10"/>
  <c r="K267" i="10"/>
  <c r="K266" i="10"/>
  <c r="J267" i="10"/>
  <c r="J266" i="10"/>
  <c r="I267" i="10"/>
  <c r="I266" i="10"/>
  <c r="L264" i="10"/>
  <c r="L263" i="10"/>
  <c r="K264" i="10"/>
  <c r="J264" i="10"/>
  <c r="J263" i="10"/>
  <c r="I264" i="10"/>
  <c r="I263" i="10"/>
  <c r="K263" i="10"/>
  <c r="L260" i="10"/>
  <c r="L259" i="10"/>
  <c r="K260" i="10"/>
  <c r="K259" i="10"/>
  <c r="J260" i="10"/>
  <c r="J259" i="10"/>
  <c r="I260" i="10"/>
  <c r="I259" i="10"/>
  <c r="L256" i="10"/>
  <c r="L255" i="10"/>
  <c r="K256" i="10"/>
  <c r="K255" i="10"/>
  <c r="J256" i="10"/>
  <c r="I256" i="10"/>
  <c r="I255" i="10"/>
  <c r="J255" i="10"/>
  <c r="L252" i="10"/>
  <c r="L251" i="10"/>
  <c r="K252" i="10"/>
  <c r="K251" i="10"/>
  <c r="J252" i="10"/>
  <c r="J251" i="10"/>
  <c r="I252" i="10"/>
  <c r="I251" i="10"/>
  <c r="L248" i="10"/>
  <c r="K248" i="10"/>
  <c r="J248" i="10"/>
  <c r="I248" i="10"/>
  <c r="L245" i="10"/>
  <c r="K245" i="10"/>
  <c r="J245" i="10"/>
  <c r="I245" i="10"/>
  <c r="L243" i="10"/>
  <c r="L242" i="10"/>
  <c r="K243" i="10"/>
  <c r="K242" i="10"/>
  <c r="J243" i="10"/>
  <c r="J242" i="10"/>
  <c r="I243" i="10"/>
  <c r="I242" i="10"/>
  <c r="L238" i="10"/>
  <c r="K238" i="10"/>
  <c r="K237" i="10"/>
  <c r="J238" i="10"/>
  <c r="J237" i="10"/>
  <c r="I238" i="10"/>
  <c r="I237" i="10"/>
  <c r="L237" i="10"/>
  <c r="L235" i="10"/>
  <c r="K235" i="10"/>
  <c r="K234" i="10"/>
  <c r="J235" i="10"/>
  <c r="J234" i="10"/>
  <c r="I235" i="10"/>
  <c r="I234" i="10"/>
  <c r="L234" i="10"/>
  <c r="L232" i="10"/>
  <c r="K232" i="10"/>
  <c r="J232" i="10"/>
  <c r="I232" i="10"/>
  <c r="L231" i="10"/>
  <c r="K231" i="10"/>
  <c r="J231" i="10"/>
  <c r="I231" i="10"/>
  <c r="L228" i="10"/>
  <c r="K228" i="10"/>
  <c r="K227" i="10"/>
  <c r="J228" i="10"/>
  <c r="J227" i="10"/>
  <c r="I228" i="10"/>
  <c r="I227" i="10"/>
  <c r="L227" i="10"/>
  <c r="L224" i="10"/>
  <c r="L223" i="10"/>
  <c r="K224" i="10"/>
  <c r="K223" i="10"/>
  <c r="J224" i="10"/>
  <c r="J223" i="10"/>
  <c r="I224" i="10"/>
  <c r="I223" i="10"/>
  <c r="L220" i="10"/>
  <c r="K220" i="10"/>
  <c r="K219" i="10"/>
  <c r="J220" i="10"/>
  <c r="J219" i="10"/>
  <c r="I220" i="10"/>
  <c r="I219" i="10"/>
  <c r="L219" i="10"/>
  <c r="L216" i="10"/>
  <c r="K216" i="10"/>
  <c r="J216" i="10"/>
  <c r="I216" i="10"/>
  <c r="L213" i="10"/>
  <c r="K213" i="10"/>
  <c r="J213" i="10"/>
  <c r="I213" i="10"/>
  <c r="L211" i="10"/>
  <c r="K211" i="10"/>
  <c r="J211" i="10"/>
  <c r="I211" i="10"/>
  <c r="I210" i="10"/>
  <c r="L210" i="10"/>
  <c r="K210" i="10"/>
  <c r="J210" i="10"/>
  <c r="L205" i="10"/>
  <c r="L204" i="10"/>
  <c r="K205" i="10"/>
  <c r="K204" i="10"/>
  <c r="J205" i="10"/>
  <c r="J204" i="10"/>
  <c r="I205" i="10"/>
  <c r="I204" i="10"/>
  <c r="L202" i="10"/>
  <c r="K202" i="10"/>
  <c r="J202" i="10"/>
  <c r="I202" i="10"/>
  <c r="L201" i="10"/>
  <c r="K201" i="10"/>
  <c r="J201" i="10"/>
  <c r="I201" i="10"/>
  <c r="L199" i="10"/>
  <c r="L198" i="10"/>
  <c r="K199" i="10"/>
  <c r="K198" i="10"/>
  <c r="J199" i="10"/>
  <c r="J198" i="10"/>
  <c r="I199" i="10"/>
  <c r="I198" i="10"/>
  <c r="L195" i="10"/>
  <c r="L194" i="10"/>
  <c r="K195" i="10"/>
  <c r="K194" i="10"/>
  <c r="J195" i="10"/>
  <c r="J194" i="10"/>
  <c r="I195" i="10"/>
  <c r="I194" i="10"/>
  <c r="L191" i="10"/>
  <c r="K191" i="10"/>
  <c r="K190" i="10"/>
  <c r="J191" i="10"/>
  <c r="I191" i="10"/>
  <c r="I190" i="10"/>
  <c r="L190" i="10"/>
  <c r="J190" i="10"/>
  <c r="L187" i="10"/>
  <c r="L186" i="10"/>
  <c r="K187" i="10"/>
  <c r="K186" i="10"/>
  <c r="J187" i="10"/>
  <c r="J186" i="10"/>
  <c r="I187" i="10"/>
  <c r="I186" i="10"/>
  <c r="L183" i="10"/>
  <c r="K183" i="10"/>
  <c r="J183" i="10"/>
  <c r="I183" i="10"/>
  <c r="L180" i="10"/>
  <c r="K180" i="10"/>
  <c r="J180" i="10"/>
  <c r="I180" i="10"/>
  <c r="L178" i="10"/>
  <c r="L177" i="10"/>
  <c r="K178" i="10"/>
  <c r="K177" i="10"/>
  <c r="J178" i="10"/>
  <c r="J177" i="10"/>
  <c r="I178" i="10"/>
  <c r="I177" i="10"/>
  <c r="L173" i="10"/>
  <c r="L172" i="10"/>
  <c r="K173" i="10"/>
  <c r="K172" i="10"/>
  <c r="J173" i="10"/>
  <c r="J172" i="10"/>
  <c r="I173" i="10"/>
  <c r="I172" i="10"/>
  <c r="L170" i="10"/>
  <c r="K170" i="10"/>
  <c r="J170" i="10"/>
  <c r="J169" i="10"/>
  <c r="I170" i="10"/>
  <c r="L169" i="10"/>
  <c r="K169" i="10"/>
  <c r="I169" i="10"/>
  <c r="L167" i="10"/>
  <c r="K167" i="10"/>
  <c r="K166" i="10"/>
  <c r="J167" i="10"/>
  <c r="J166" i="10"/>
  <c r="I167" i="10"/>
  <c r="I166" i="10"/>
  <c r="L166" i="10"/>
  <c r="L163" i="10"/>
  <c r="L162" i="10"/>
  <c r="K163" i="10"/>
  <c r="K162" i="10"/>
  <c r="J163" i="10"/>
  <c r="J162" i="10"/>
  <c r="I163" i="10"/>
  <c r="I162" i="10"/>
  <c r="L159" i="10"/>
  <c r="L158" i="10"/>
  <c r="K159" i="10"/>
  <c r="K158" i="10"/>
  <c r="J159" i="10"/>
  <c r="J158" i="10"/>
  <c r="I159" i="10"/>
  <c r="I158" i="10"/>
  <c r="L155" i="10"/>
  <c r="K155" i="10"/>
  <c r="K154" i="10"/>
  <c r="J155" i="10"/>
  <c r="J154" i="10"/>
  <c r="I155" i="10"/>
  <c r="I154" i="10"/>
  <c r="L154" i="10"/>
  <c r="L151" i="10"/>
  <c r="K151" i="10"/>
  <c r="J151" i="10"/>
  <c r="I151" i="10"/>
  <c r="L148" i="10"/>
  <c r="K148" i="10"/>
  <c r="J148" i="10"/>
  <c r="I148" i="10"/>
  <c r="L146" i="10"/>
  <c r="L145" i="10"/>
  <c r="K146" i="10"/>
  <c r="K145" i="10"/>
  <c r="J146" i="10"/>
  <c r="J145" i="10"/>
  <c r="I146" i="10"/>
  <c r="I145" i="10"/>
  <c r="L139" i="10"/>
  <c r="L138" i="10"/>
  <c r="L137" i="10"/>
  <c r="K139" i="10"/>
  <c r="K138" i="10"/>
  <c r="K137" i="10"/>
  <c r="J139" i="10"/>
  <c r="J138" i="10"/>
  <c r="J137" i="10"/>
  <c r="I139" i="10"/>
  <c r="I138" i="10"/>
  <c r="I137" i="10"/>
  <c r="L135" i="10"/>
  <c r="K135" i="10"/>
  <c r="J135" i="10"/>
  <c r="J134" i="10"/>
  <c r="J133" i="10"/>
  <c r="I135" i="10"/>
  <c r="I134" i="10"/>
  <c r="I133" i="10"/>
  <c r="L134" i="10"/>
  <c r="L133" i="10"/>
  <c r="K134" i="10"/>
  <c r="K133" i="10"/>
  <c r="L126" i="10"/>
  <c r="L125" i="10"/>
  <c r="K126" i="10"/>
  <c r="K125" i="10"/>
  <c r="J126" i="10"/>
  <c r="J125" i="10"/>
  <c r="I126" i="10"/>
  <c r="I125" i="10"/>
  <c r="L123" i="10"/>
  <c r="K123" i="10"/>
  <c r="J123" i="10"/>
  <c r="I123" i="10"/>
  <c r="L122" i="10"/>
  <c r="K122" i="10"/>
  <c r="J122" i="10"/>
  <c r="I122" i="10"/>
  <c r="L116" i="10"/>
  <c r="K116" i="10"/>
  <c r="K115" i="10"/>
  <c r="K114" i="10"/>
  <c r="J116" i="10"/>
  <c r="J115" i="10"/>
  <c r="J114" i="10"/>
  <c r="I116" i="10"/>
  <c r="I115" i="10"/>
  <c r="I114" i="10"/>
  <c r="L115" i="10"/>
  <c r="L114" i="10"/>
  <c r="L112" i="10"/>
  <c r="L111" i="10"/>
  <c r="L110" i="10"/>
  <c r="K112" i="10"/>
  <c r="K111" i="10"/>
  <c r="K110" i="10"/>
  <c r="J112" i="10"/>
  <c r="J111" i="10"/>
  <c r="J110" i="10"/>
  <c r="I112" i="10"/>
  <c r="I111" i="10"/>
  <c r="I110" i="10"/>
  <c r="L108" i="10"/>
  <c r="L107" i="10"/>
  <c r="L106" i="10"/>
  <c r="K108" i="10"/>
  <c r="K107" i="10"/>
  <c r="K106" i="10"/>
  <c r="J108" i="10"/>
  <c r="J107" i="10"/>
  <c r="J106" i="10"/>
  <c r="I108" i="10"/>
  <c r="I107" i="10"/>
  <c r="I106" i="10"/>
  <c r="L104" i="10"/>
  <c r="L103" i="10"/>
  <c r="L102" i="10"/>
  <c r="K104" i="10"/>
  <c r="K103" i="10"/>
  <c r="K102" i="10"/>
  <c r="J104" i="10"/>
  <c r="J103" i="10"/>
  <c r="J102" i="10"/>
  <c r="I104" i="10"/>
  <c r="I103" i="10"/>
  <c r="I102" i="10"/>
  <c r="L100" i="10"/>
  <c r="L99" i="10"/>
  <c r="L98" i="10"/>
  <c r="K100" i="10"/>
  <c r="K99" i="10"/>
  <c r="K98" i="10"/>
  <c r="J100" i="10"/>
  <c r="J99" i="10"/>
  <c r="J98" i="10"/>
  <c r="I100" i="10"/>
  <c r="I99" i="10"/>
  <c r="I98" i="10"/>
  <c r="L95" i="10"/>
  <c r="L94" i="10"/>
  <c r="L93" i="10"/>
  <c r="K95" i="10"/>
  <c r="K94" i="10"/>
  <c r="K93" i="10"/>
  <c r="J95" i="10"/>
  <c r="J94" i="10"/>
  <c r="J93" i="10"/>
  <c r="I95" i="10"/>
  <c r="I94" i="10"/>
  <c r="I93" i="10"/>
  <c r="L89" i="10"/>
  <c r="K89" i="10"/>
  <c r="K88" i="10"/>
  <c r="J89" i="10"/>
  <c r="J88" i="10"/>
  <c r="I89" i="10"/>
  <c r="I88" i="10"/>
  <c r="L88" i="10"/>
  <c r="L85" i="10"/>
  <c r="L84" i="10"/>
  <c r="L83" i="10"/>
  <c r="K85" i="10"/>
  <c r="K84" i="10"/>
  <c r="K83" i="10"/>
  <c r="J85" i="10"/>
  <c r="I85" i="10"/>
  <c r="I84" i="10"/>
  <c r="I83" i="10"/>
  <c r="J84" i="10"/>
  <c r="J83" i="10"/>
  <c r="L80" i="10"/>
  <c r="K80" i="10"/>
  <c r="K79" i="10"/>
  <c r="K78" i="10"/>
  <c r="J80" i="10"/>
  <c r="J79" i="10"/>
  <c r="J78" i="10"/>
  <c r="I80" i="10"/>
  <c r="I79" i="10"/>
  <c r="I78" i="10"/>
  <c r="L79" i="10"/>
  <c r="L78" i="10"/>
  <c r="L75" i="10"/>
  <c r="L74" i="10"/>
  <c r="L73" i="10"/>
  <c r="K75" i="10"/>
  <c r="K74" i="10"/>
  <c r="K73" i="10"/>
  <c r="K72" i="10"/>
  <c r="J75" i="10"/>
  <c r="J74" i="10"/>
  <c r="J73" i="10"/>
  <c r="I75" i="10"/>
  <c r="I74" i="10"/>
  <c r="I73" i="10"/>
  <c r="L68" i="10"/>
  <c r="L67" i="10"/>
  <c r="L66" i="10"/>
  <c r="L65" i="10"/>
  <c r="K68" i="10"/>
  <c r="K67" i="10"/>
  <c r="K66" i="10"/>
  <c r="K65" i="10"/>
  <c r="J68" i="10"/>
  <c r="J67" i="10"/>
  <c r="J66" i="10"/>
  <c r="J65" i="10"/>
  <c r="I68" i="10"/>
  <c r="I67" i="10"/>
  <c r="I66" i="10"/>
  <c r="I65" i="10"/>
  <c r="L63" i="10"/>
  <c r="L62" i="10"/>
  <c r="L61" i="10"/>
  <c r="K63" i="10"/>
  <c r="K62" i="10"/>
  <c r="K61" i="10"/>
  <c r="J63" i="10"/>
  <c r="J62" i="10"/>
  <c r="J61" i="10"/>
  <c r="I63" i="10"/>
  <c r="I62" i="10"/>
  <c r="I61" i="10"/>
  <c r="L57" i="10"/>
  <c r="L56" i="10"/>
  <c r="K57" i="10"/>
  <c r="K56" i="10"/>
  <c r="J57" i="10"/>
  <c r="J56" i="10"/>
  <c r="I57" i="10"/>
  <c r="I56" i="10"/>
  <c r="L52" i="10"/>
  <c r="L51" i="10"/>
  <c r="K52" i="10"/>
  <c r="K51" i="10"/>
  <c r="J52" i="10"/>
  <c r="I52" i="10"/>
  <c r="I51" i="10"/>
  <c r="J51" i="10"/>
  <c r="L47" i="10"/>
  <c r="K47" i="10"/>
  <c r="K46" i="10"/>
  <c r="J47" i="10"/>
  <c r="J46" i="10"/>
  <c r="J45" i="10"/>
  <c r="J44" i="10"/>
  <c r="I47" i="10"/>
  <c r="I46" i="10"/>
  <c r="L46" i="10"/>
  <c r="L34" i="10"/>
  <c r="L33" i="10" s="1"/>
  <c r="L32" i="10" s="1"/>
  <c r="L31" i="10" s="1"/>
  <c r="L30" i="10" s="1"/>
  <c r="L273" i="10" s="1"/>
  <c r="K34" i="10"/>
  <c r="K33" i="10" s="1"/>
  <c r="K32" i="10" s="1"/>
  <c r="K31" i="10" s="1"/>
  <c r="K30" i="10" s="1"/>
  <c r="K273" i="10" s="1"/>
  <c r="J34" i="10"/>
  <c r="J33" i="10" s="1"/>
  <c r="J32" i="10" s="1"/>
  <c r="J31" i="10" s="1"/>
  <c r="J30" i="10" s="1"/>
  <c r="J273" i="10" s="1"/>
  <c r="I34" i="10"/>
  <c r="I33" i="10"/>
  <c r="I32" i="10"/>
  <c r="I31" i="10"/>
  <c r="L328" i="9"/>
  <c r="K328" i="9"/>
  <c r="K327" i="9"/>
  <c r="J328" i="9"/>
  <c r="J327" i="9"/>
  <c r="I328" i="9"/>
  <c r="I327" i="9"/>
  <c r="L327" i="9"/>
  <c r="L325" i="9"/>
  <c r="K325" i="9"/>
  <c r="J325" i="9"/>
  <c r="I325" i="9"/>
  <c r="L324" i="9"/>
  <c r="K324" i="9"/>
  <c r="J324" i="9"/>
  <c r="I324" i="9"/>
  <c r="L322" i="9"/>
  <c r="K322" i="9"/>
  <c r="J322" i="9"/>
  <c r="J321" i="9"/>
  <c r="I322" i="9"/>
  <c r="I321" i="9"/>
  <c r="L321" i="9"/>
  <c r="K321" i="9"/>
  <c r="L318" i="9"/>
  <c r="L317" i="9"/>
  <c r="K318" i="9"/>
  <c r="J318" i="9"/>
  <c r="J317" i="9"/>
  <c r="I318" i="9"/>
  <c r="I317" i="9"/>
  <c r="K317" i="9"/>
  <c r="L314" i="9"/>
  <c r="L313" i="9"/>
  <c r="K314" i="9"/>
  <c r="J314" i="9"/>
  <c r="J313" i="9"/>
  <c r="I314" i="9"/>
  <c r="I313" i="9"/>
  <c r="K313" i="9"/>
  <c r="L310" i="9"/>
  <c r="L309" i="9"/>
  <c r="K310" i="9"/>
  <c r="J310" i="9"/>
  <c r="J309" i="9"/>
  <c r="I310" i="9"/>
  <c r="I309" i="9"/>
  <c r="K309" i="9"/>
  <c r="L306" i="9"/>
  <c r="K306" i="9"/>
  <c r="J306" i="9"/>
  <c r="I306" i="9"/>
  <c r="L303" i="9"/>
  <c r="K303" i="9"/>
  <c r="J303" i="9"/>
  <c r="I303" i="9"/>
  <c r="L301" i="9"/>
  <c r="K301" i="9"/>
  <c r="K300" i="9"/>
  <c r="K299" i="9"/>
  <c r="J301" i="9"/>
  <c r="J300" i="9"/>
  <c r="I301" i="9"/>
  <c r="L300" i="9"/>
  <c r="I300" i="9"/>
  <c r="L296" i="9"/>
  <c r="K296" i="9"/>
  <c r="J296" i="9"/>
  <c r="J295" i="9"/>
  <c r="I296" i="9"/>
  <c r="L295" i="9"/>
  <c r="K295" i="9"/>
  <c r="I295" i="9"/>
  <c r="L293" i="9"/>
  <c r="K293" i="9"/>
  <c r="J293" i="9"/>
  <c r="I293" i="9"/>
  <c r="I292" i="9"/>
  <c r="L292" i="9"/>
  <c r="K292" i="9"/>
  <c r="J292" i="9"/>
  <c r="L290" i="9"/>
  <c r="K290" i="9"/>
  <c r="J290" i="9"/>
  <c r="J289" i="9"/>
  <c r="I290" i="9"/>
  <c r="I289" i="9"/>
  <c r="L289" i="9"/>
  <c r="K289" i="9"/>
  <c r="L286" i="9"/>
  <c r="K286" i="9"/>
  <c r="K285" i="9"/>
  <c r="K267" i="9"/>
  <c r="J286" i="9"/>
  <c r="J285" i="9"/>
  <c r="I286" i="9"/>
  <c r="I285" i="9"/>
  <c r="L285" i="9"/>
  <c r="L282" i="9"/>
  <c r="L281" i="9"/>
  <c r="K282" i="9"/>
  <c r="J282" i="9"/>
  <c r="J281" i="9"/>
  <c r="I282" i="9"/>
  <c r="I281" i="9"/>
  <c r="K281" i="9"/>
  <c r="L278" i="9"/>
  <c r="K278" i="9"/>
  <c r="J278" i="9"/>
  <c r="J277" i="9"/>
  <c r="I278" i="9"/>
  <c r="I277" i="9"/>
  <c r="L277" i="9"/>
  <c r="K277" i="9"/>
  <c r="L274" i="9"/>
  <c r="K274" i="9"/>
  <c r="J274" i="9"/>
  <c r="I274" i="9"/>
  <c r="L271" i="9"/>
  <c r="K271" i="9"/>
  <c r="J271" i="9"/>
  <c r="I271" i="9"/>
  <c r="L269" i="9"/>
  <c r="K269" i="9"/>
  <c r="J269" i="9"/>
  <c r="J268" i="9"/>
  <c r="I269" i="9"/>
  <c r="L268" i="9"/>
  <c r="K268" i="9"/>
  <c r="I268" i="9"/>
  <c r="L263" i="9"/>
  <c r="K263" i="9"/>
  <c r="J263" i="9"/>
  <c r="J262" i="9"/>
  <c r="I263" i="9"/>
  <c r="I262" i="9"/>
  <c r="L262" i="9"/>
  <c r="K262" i="9"/>
  <c r="L260" i="9"/>
  <c r="K260" i="9"/>
  <c r="J260" i="9"/>
  <c r="I260" i="9"/>
  <c r="I259" i="9"/>
  <c r="L259" i="9"/>
  <c r="K259" i="9"/>
  <c r="J259" i="9"/>
  <c r="L257" i="9"/>
  <c r="K257" i="9"/>
  <c r="J257" i="9"/>
  <c r="J256" i="9"/>
  <c r="I257" i="9"/>
  <c r="I256" i="9"/>
  <c r="L256" i="9"/>
  <c r="K256" i="9"/>
  <c r="L253" i="9"/>
  <c r="K253" i="9"/>
  <c r="K252" i="9"/>
  <c r="J253" i="9"/>
  <c r="I253" i="9"/>
  <c r="L252" i="9"/>
  <c r="J252" i="9"/>
  <c r="I252" i="9"/>
  <c r="L249" i="9"/>
  <c r="K249" i="9"/>
  <c r="K248" i="9"/>
  <c r="K234" i="9"/>
  <c r="J249" i="9"/>
  <c r="J248" i="9"/>
  <c r="I249" i="9"/>
  <c r="I248" i="9"/>
  <c r="L248" i="9"/>
  <c r="L245" i="9"/>
  <c r="K245" i="9"/>
  <c r="J245" i="9"/>
  <c r="I245" i="9"/>
  <c r="L244" i="9"/>
  <c r="K244" i="9"/>
  <c r="J244" i="9"/>
  <c r="I244" i="9"/>
  <c r="L241" i="9"/>
  <c r="K241" i="9"/>
  <c r="J241" i="9"/>
  <c r="I241" i="9"/>
  <c r="L238" i="9"/>
  <c r="K238" i="9"/>
  <c r="J238" i="9"/>
  <c r="I238" i="9"/>
  <c r="L236" i="9"/>
  <c r="K236" i="9"/>
  <c r="J236" i="9"/>
  <c r="J235" i="9"/>
  <c r="J234" i="9"/>
  <c r="I236" i="9"/>
  <c r="I235" i="9"/>
  <c r="L235" i="9"/>
  <c r="K235" i="9"/>
  <c r="L234" i="9"/>
  <c r="L231" i="9"/>
  <c r="K231" i="9"/>
  <c r="J231" i="9"/>
  <c r="I231" i="9"/>
  <c r="L230" i="9"/>
  <c r="K230" i="9"/>
  <c r="J230" i="9"/>
  <c r="I230" i="9"/>
  <c r="L228" i="9"/>
  <c r="K228" i="9"/>
  <c r="K227" i="9"/>
  <c r="J228" i="9"/>
  <c r="J227" i="9"/>
  <c r="I228" i="9"/>
  <c r="I227" i="9"/>
  <c r="L227" i="9"/>
  <c r="L225" i="9"/>
  <c r="K225" i="9"/>
  <c r="K224" i="9"/>
  <c r="K202" i="9"/>
  <c r="J225" i="9"/>
  <c r="J224" i="9"/>
  <c r="I225" i="9"/>
  <c r="I224" i="9"/>
  <c r="L224" i="9"/>
  <c r="L221" i="9"/>
  <c r="L220" i="9"/>
  <c r="K221" i="9"/>
  <c r="J221" i="9"/>
  <c r="J220" i="9"/>
  <c r="I221" i="9"/>
  <c r="I220" i="9"/>
  <c r="K220" i="9"/>
  <c r="L217" i="9"/>
  <c r="K217" i="9"/>
  <c r="J217" i="9"/>
  <c r="I217" i="9"/>
  <c r="L216" i="9"/>
  <c r="K216" i="9"/>
  <c r="J216" i="9"/>
  <c r="I216" i="9"/>
  <c r="L213" i="9"/>
  <c r="K213" i="9"/>
  <c r="J213" i="9"/>
  <c r="J212" i="9"/>
  <c r="I213" i="9"/>
  <c r="I212" i="9"/>
  <c r="L212" i="9"/>
  <c r="K212" i="9"/>
  <c r="L209" i="9"/>
  <c r="K209" i="9"/>
  <c r="J209" i="9"/>
  <c r="I209" i="9"/>
  <c r="L206" i="9"/>
  <c r="K206" i="9"/>
  <c r="J206" i="9"/>
  <c r="I206" i="9"/>
  <c r="L204" i="9"/>
  <c r="L203" i="9"/>
  <c r="K204" i="9"/>
  <c r="J204" i="9"/>
  <c r="J203" i="9"/>
  <c r="I204" i="9"/>
  <c r="I203" i="9"/>
  <c r="K203" i="9"/>
  <c r="L197" i="9"/>
  <c r="K197" i="9"/>
  <c r="J197" i="9"/>
  <c r="J196" i="9"/>
  <c r="J195" i="9"/>
  <c r="I197" i="9"/>
  <c r="I196" i="9"/>
  <c r="I195" i="9"/>
  <c r="L196" i="9"/>
  <c r="L195" i="9"/>
  <c r="K196" i="9"/>
  <c r="K195" i="9"/>
  <c r="L193" i="9"/>
  <c r="L192" i="9"/>
  <c r="L191" i="9"/>
  <c r="K193" i="9"/>
  <c r="K192" i="9"/>
  <c r="K191" i="9"/>
  <c r="J193" i="9"/>
  <c r="J192" i="9"/>
  <c r="J191" i="9"/>
  <c r="I193" i="9"/>
  <c r="I192" i="9"/>
  <c r="I191" i="9"/>
  <c r="L184" i="9"/>
  <c r="L183" i="9"/>
  <c r="L179" i="9"/>
  <c r="K184" i="9"/>
  <c r="J184" i="9"/>
  <c r="J183" i="9"/>
  <c r="I184" i="9"/>
  <c r="K183" i="9"/>
  <c r="I183" i="9"/>
  <c r="L181" i="9"/>
  <c r="K181" i="9"/>
  <c r="J181" i="9"/>
  <c r="I181" i="9"/>
  <c r="L180" i="9"/>
  <c r="K180" i="9"/>
  <c r="J180" i="9"/>
  <c r="I180" i="9"/>
  <c r="I179" i="9"/>
  <c r="K179" i="9"/>
  <c r="L174" i="9"/>
  <c r="K174" i="9"/>
  <c r="K173" i="9"/>
  <c r="K172" i="9"/>
  <c r="J174" i="9"/>
  <c r="J173" i="9"/>
  <c r="J172" i="9"/>
  <c r="I174" i="9"/>
  <c r="I173" i="9"/>
  <c r="I172" i="9"/>
  <c r="L173" i="9"/>
  <c r="L172" i="9"/>
  <c r="L168" i="9"/>
  <c r="L167" i="9"/>
  <c r="K168" i="9"/>
  <c r="K167" i="9"/>
  <c r="J168" i="9"/>
  <c r="J167" i="9"/>
  <c r="I168" i="9"/>
  <c r="I167" i="9"/>
  <c r="L163" i="9"/>
  <c r="L162" i="9"/>
  <c r="L161" i="9"/>
  <c r="K163" i="9"/>
  <c r="J163" i="9"/>
  <c r="J162" i="9"/>
  <c r="J161" i="9"/>
  <c r="I163" i="9"/>
  <c r="I162" i="9"/>
  <c r="I161" i="9"/>
  <c r="K162" i="9"/>
  <c r="K161" i="9"/>
  <c r="L159" i="9"/>
  <c r="K159" i="9"/>
  <c r="K158" i="9"/>
  <c r="K157" i="9"/>
  <c r="J159" i="9"/>
  <c r="J158" i="9"/>
  <c r="J157" i="9"/>
  <c r="I159" i="9"/>
  <c r="I158" i="9"/>
  <c r="I157" i="9"/>
  <c r="L158" i="9"/>
  <c r="L157" i="9"/>
  <c r="L156" i="9"/>
  <c r="L154" i="9"/>
  <c r="K154" i="9"/>
  <c r="J154" i="9"/>
  <c r="I154" i="9"/>
  <c r="L153" i="9"/>
  <c r="K153" i="9"/>
  <c r="J153" i="9"/>
  <c r="I153" i="9"/>
  <c r="L149" i="9"/>
  <c r="L148" i="9"/>
  <c r="L147" i="9"/>
  <c r="L146" i="9"/>
  <c r="K149" i="9"/>
  <c r="J149" i="9"/>
  <c r="J148" i="9"/>
  <c r="J147" i="9"/>
  <c r="J146" i="9"/>
  <c r="I149" i="9"/>
  <c r="I148" i="9"/>
  <c r="I147" i="9"/>
  <c r="I146" i="9"/>
  <c r="K148" i="9"/>
  <c r="K147" i="9"/>
  <c r="K146" i="9"/>
  <c r="L143" i="9"/>
  <c r="K143" i="9"/>
  <c r="K142" i="9"/>
  <c r="K141" i="9"/>
  <c r="J143" i="9"/>
  <c r="J142" i="9"/>
  <c r="J141" i="9"/>
  <c r="I143" i="9"/>
  <c r="I142" i="9"/>
  <c r="I141" i="9"/>
  <c r="L142" i="9"/>
  <c r="L141" i="9"/>
  <c r="L127" i="9" s="1"/>
  <c r="L139" i="9"/>
  <c r="K139" i="9"/>
  <c r="K138" i="9"/>
  <c r="J139" i="9"/>
  <c r="J138" i="9"/>
  <c r="I139" i="9"/>
  <c r="I138" i="9"/>
  <c r="L138" i="9"/>
  <c r="L135" i="9"/>
  <c r="K135" i="9"/>
  <c r="K134" i="9"/>
  <c r="K133" i="9"/>
  <c r="J135" i="9"/>
  <c r="J134" i="9"/>
  <c r="J133" i="9"/>
  <c r="I135" i="9"/>
  <c r="I134" i="9"/>
  <c r="I133" i="9"/>
  <c r="L134" i="9"/>
  <c r="L133" i="9"/>
  <c r="L130" i="9"/>
  <c r="L129" i="9"/>
  <c r="L128" i="9"/>
  <c r="K130" i="9"/>
  <c r="K129" i="9"/>
  <c r="K128" i="9"/>
  <c r="J130" i="9"/>
  <c r="J129" i="9"/>
  <c r="J128" i="9"/>
  <c r="I130" i="9"/>
  <c r="I129" i="9"/>
  <c r="I128" i="9"/>
  <c r="I127" i="9"/>
  <c r="L125" i="9"/>
  <c r="K125" i="9"/>
  <c r="K124" i="9"/>
  <c r="K123" i="9"/>
  <c r="J125" i="9"/>
  <c r="J124" i="9"/>
  <c r="J123" i="9"/>
  <c r="I125" i="9"/>
  <c r="I124" i="9"/>
  <c r="I123" i="9"/>
  <c r="L124" i="9"/>
  <c r="L123" i="9"/>
  <c r="L121" i="9"/>
  <c r="K121" i="9"/>
  <c r="K120" i="9"/>
  <c r="K119" i="9"/>
  <c r="J121" i="9"/>
  <c r="J120" i="9"/>
  <c r="J119" i="9"/>
  <c r="I121" i="9"/>
  <c r="I120" i="9"/>
  <c r="I119" i="9"/>
  <c r="L120" i="9"/>
  <c r="L119" i="9"/>
  <c r="L117" i="9"/>
  <c r="K117" i="9"/>
  <c r="K116" i="9"/>
  <c r="K115" i="9"/>
  <c r="J117" i="9"/>
  <c r="J116" i="9"/>
  <c r="J115" i="9"/>
  <c r="I117" i="9"/>
  <c r="I116" i="9"/>
  <c r="I115" i="9"/>
  <c r="L116" i="9"/>
  <c r="L115" i="9"/>
  <c r="L113" i="9"/>
  <c r="K113" i="9"/>
  <c r="J113" i="9"/>
  <c r="I113" i="9"/>
  <c r="L112" i="9"/>
  <c r="K112" i="9"/>
  <c r="J112" i="9"/>
  <c r="J111" i="9"/>
  <c r="I112" i="9"/>
  <c r="I111" i="9"/>
  <c r="L111" i="9"/>
  <c r="K111" i="9"/>
  <c r="L108" i="9"/>
  <c r="K108" i="9"/>
  <c r="J108" i="9"/>
  <c r="I108" i="9"/>
  <c r="I107" i="9"/>
  <c r="I106" i="9"/>
  <c r="I105" i="9"/>
  <c r="L107" i="9"/>
  <c r="K107" i="9"/>
  <c r="J107" i="9"/>
  <c r="J106" i="9"/>
  <c r="L106" i="9"/>
  <c r="L105" i="9"/>
  <c r="K106" i="9"/>
  <c r="L102" i="9"/>
  <c r="L101" i="9"/>
  <c r="K102" i="9"/>
  <c r="J102" i="9"/>
  <c r="J101" i="9"/>
  <c r="I102" i="9"/>
  <c r="K101" i="9"/>
  <c r="I101" i="9"/>
  <c r="L98" i="9"/>
  <c r="K98" i="9"/>
  <c r="K97" i="9"/>
  <c r="K96" i="9"/>
  <c r="J98" i="9"/>
  <c r="J97" i="9"/>
  <c r="J96" i="9"/>
  <c r="I98" i="9"/>
  <c r="I97" i="9"/>
  <c r="I96" i="9"/>
  <c r="L97" i="9"/>
  <c r="L96" i="9"/>
  <c r="L93" i="9"/>
  <c r="L92" i="9"/>
  <c r="L91" i="9"/>
  <c r="K93" i="9"/>
  <c r="K92" i="9"/>
  <c r="K91" i="9"/>
  <c r="J93" i="9"/>
  <c r="J92" i="9"/>
  <c r="J91" i="9"/>
  <c r="I93" i="9"/>
  <c r="I92" i="9"/>
  <c r="I91" i="9"/>
  <c r="L88" i="9"/>
  <c r="L87" i="9"/>
  <c r="L86" i="9"/>
  <c r="K88" i="9"/>
  <c r="K87" i="9"/>
  <c r="K86" i="9"/>
  <c r="J88" i="9"/>
  <c r="J87" i="9"/>
  <c r="J86" i="9"/>
  <c r="I88" i="9"/>
  <c r="I87" i="9"/>
  <c r="I86" i="9"/>
  <c r="I85" i="9"/>
  <c r="L81" i="9"/>
  <c r="L80" i="9"/>
  <c r="L79" i="9"/>
  <c r="L78" i="9"/>
  <c r="K81" i="9"/>
  <c r="K80" i="9"/>
  <c r="K79" i="9"/>
  <c r="K78" i="9"/>
  <c r="J81" i="9"/>
  <c r="J80" i="9"/>
  <c r="J79" i="9"/>
  <c r="J78" i="9"/>
  <c r="I81" i="9"/>
  <c r="I80" i="9"/>
  <c r="I79" i="9"/>
  <c r="I78" i="9"/>
  <c r="L76" i="9"/>
  <c r="K76" i="9"/>
  <c r="K75" i="9"/>
  <c r="K74" i="9"/>
  <c r="J76" i="9"/>
  <c r="J75" i="9"/>
  <c r="J74" i="9"/>
  <c r="I76" i="9"/>
  <c r="L75" i="9"/>
  <c r="L74" i="9"/>
  <c r="I75" i="9"/>
  <c r="I74" i="9"/>
  <c r="L70" i="9"/>
  <c r="K70" i="9"/>
  <c r="J70" i="9"/>
  <c r="J69" i="9"/>
  <c r="I70" i="9"/>
  <c r="I69" i="9"/>
  <c r="L69" i="9"/>
  <c r="K69" i="9"/>
  <c r="L65" i="9"/>
  <c r="K65" i="9"/>
  <c r="J65" i="9"/>
  <c r="J64" i="9"/>
  <c r="I65" i="9"/>
  <c r="I64" i="9"/>
  <c r="L64" i="9"/>
  <c r="K64" i="9"/>
  <c r="L60" i="9"/>
  <c r="L59" i="9"/>
  <c r="L58" i="9"/>
  <c r="L57" i="9"/>
  <c r="K60" i="9"/>
  <c r="J60" i="9"/>
  <c r="J59" i="9"/>
  <c r="I60" i="9"/>
  <c r="I59" i="9"/>
  <c r="K59" i="9"/>
  <c r="K58" i="9"/>
  <c r="K57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/>
  <c r="I43" i="9"/>
  <c r="I42" i="9"/>
  <c r="L40" i="9"/>
  <c r="L39" i="9" s="1"/>
  <c r="L38" i="9" s="1"/>
  <c r="K40" i="9"/>
  <c r="K39" i="9" s="1"/>
  <c r="K38" i="9" s="1"/>
  <c r="J40" i="9"/>
  <c r="J39" i="9"/>
  <c r="J38" i="9"/>
  <c r="I40" i="9"/>
  <c r="I39" i="9"/>
  <c r="I38" i="9"/>
  <c r="L36" i="9"/>
  <c r="K36" i="9"/>
  <c r="J36" i="9"/>
  <c r="I36" i="9"/>
  <c r="L34" i="9"/>
  <c r="K34" i="9"/>
  <c r="K33" i="9" s="1"/>
  <c r="K32" i="9" s="1"/>
  <c r="J34" i="9"/>
  <c r="J33" i="9"/>
  <c r="J32" i="9" s="1"/>
  <c r="J31" i="9" s="1"/>
  <c r="I34" i="9"/>
  <c r="I33" i="9"/>
  <c r="I32" i="9"/>
  <c r="I31" i="9"/>
  <c r="L33" i="9"/>
  <c r="L32" i="9" s="1"/>
  <c r="L331" i="8"/>
  <c r="K331" i="8"/>
  <c r="K330" i="8"/>
  <c r="J331" i="8"/>
  <c r="I331" i="8"/>
  <c r="I330" i="8"/>
  <c r="L330" i="8"/>
  <c r="J330" i="8"/>
  <c r="L328" i="8"/>
  <c r="K328" i="8"/>
  <c r="J328" i="8"/>
  <c r="I328" i="8"/>
  <c r="L327" i="8"/>
  <c r="K327" i="8"/>
  <c r="J327" i="8"/>
  <c r="I327" i="8"/>
  <c r="L325" i="8"/>
  <c r="K325" i="8"/>
  <c r="K324" i="8"/>
  <c r="J325" i="8"/>
  <c r="J324" i="8"/>
  <c r="I325" i="8"/>
  <c r="L324" i="8"/>
  <c r="I324" i="8"/>
  <c r="L321" i="8"/>
  <c r="K321" i="8"/>
  <c r="K320" i="8"/>
  <c r="J321" i="8"/>
  <c r="J320" i="8"/>
  <c r="I321" i="8"/>
  <c r="I320" i="8"/>
  <c r="L320" i="8"/>
  <c r="L317" i="8"/>
  <c r="L316" i="8"/>
  <c r="K317" i="8"/>
  <c r="K316" i="8"/>
  <c r="J317" i="8"/>
  <c r="I317" i="8"/>
  <c r="I316" i="8"/>
  <c r="I302" i="8"/>
  <c r="J316" i="8"/>
  <c r="L313" i="8"/>
  <c r="K313" i="8"/>
  <c r="K312" i="8"/>
  <c r="J313" i="8"/>
  <c r="I313" i="8"/>
  <c r="I312" i="8"/>
  <c r="L312" i="8"/>
  <c r="J312" i="8"/>
  <c r="L309" i="8"/>
  <c r="K309" i="8"/>
  <c r="J309" i="8"/>
  <c r="I309" i="8"/>
  <c r="L306" i="8"/>
  <c r="K306" i="8"/>
  <c r="J306" i="8"/>
  <c r="I306" i="8"/>
  <c r="L304" i="8"/>
  <c r="K304" i="8"/>
  <c r="K303" i="8"/>
  <c r="J304" i="8"/>
  <c r="J303" i="8"/>
  <c r="I304" i="8"/>
  <c r="I303" i="8"/>
  <c r="L303" i="8"/>
  <c r="L299" i="8"/>
  <c r="K299" i="8"/>
  <c r="J299" i="8"/>
  <c r="J298" i="8"/>
  <c r="I299" i="8"/>
  <c r="I298" i="8"/>
  <c r="L298" i="8"/>
  <c r="K298" i="8"/>
  <c r="L296" i="8"/>
  <c r="K296" i="8"/>
  <c r="J296" i="8"/>
  <c r="I296" i="8"/>
  <c r="L295" i="8"/>
  <c r="K295" i="8"/>
  <c r="J295" i="8"/>
  <c r="I295" i="8"/>
  <c r="L293" i="8"/>
  <c r="K293" i="8"/>
  <c r="J293" i="8"/>
  <c r="J292" i="8"/>
  <c r="I293" i="8"/>
  <c r="I292" i="8"/>
  <c r="L292" i="8"/>
  <c r="K292" i="8"/>
  <c r="L289" i="8"/>
  <c r="L288" i="8"/>
  <c r="K289" i="8"/>
  <c r="K288" i="8"/>
  <c r="J289" i="8"/>
  <c r="J288" i="8"/>
  <c r="I289" i="8"/>
  <c r="I288" i="8"/>
  <c r="L285" i="8"/>
  <c r="K285" i="8"/>
  <c r="J285" i="8"/>
  <c r="J284" i="8"/>
  <c r="I285" i="8"/>
  <c r="I284" i="8"/>
  <c r="L284" i="8"/>
  <c r="K284" i="8"/>
  <c r="L281" i="8"/>
  <c r="L280" i="8"/>
  <c r="K281" i="8"/>
  <c r="J281" i="8"/>
  <c r="J280" i="8"/>
  <c r="I281" i="8"/>
  <c r="I280" i="8"/>
  <c r="K280" i="8"/>
  <c r="L277" i="8"/>
  <c r="K277" i="8"/>
  <c r="J277" i="8"/>
  <c r="I277" i="8"/>
  <c r="L274" i="8"/>
  <c r="K274" i="8"/>
  <c r="J274" i="8"/>
  <c r="I274" i="8"/>
  <c r="L272" i="8"/>
  <c r="K272" i="8"/>
  <c r="J272" i="8"/>
  <c r="I272" i="8"/>
  <c r="L271" i="8"/>
  <c r="K271" i="8"/>
  <c r="J271" i="8"/>
  <c r="I271" i="8"/>
  <c r="L266" i="8"/>
  <c r="K266" i="8"/>
  <c r="K265" i="8"/>
  <c r="J266" i="8"/>
  <c r="I266" i="8"/>
  <c r="L265" i="8"/>
  <c r="J265" i="8"/>
  <c r="I265" i="8"/>
  <c r="L263" i="8"/>
  <c r="K263" i="8"/>
  <c r="K262" i="8"/>
  <c r="J263" i="8"/>
  <c r="I263" i="8"/>
  <c r="L262" i="8"/>
  <c r="J262" i="8"/>
  <c r="I262" i="8"/>
  <c r="L260" i="8"/>
  <c r="K260" i="8"/>
  <c r="J260" i="8"/>
  <c r="I260" i="8"/>
  <c r="L259" i="8"/>
  <c r="K259" i="8"/>
  <c r="J259" i="8"/>
  <c r="I259" i="8"/>
  <c r="L256" i="8"/>
  <c r="L255" i="8"/>
  <c r="K256" i="8"/>
  <c r="K255" i="8"/>
  <c r="J256" i="8"/>
  <c r="I256" i="8"/>
  <c r="I255" i="8"/>
  <c r="J255" i="8"/>
  <c r="L252" i="8"/>
  <c r="L251" i="8"/>
  <c r="K252" i="8"/>
  <c r="J252" i="8"/>
  <c r="I252" i="8"/>
  <c r="I251" i="8"/>
  <c r="K251" i="8"/>
  <c r="J251" i="8"/>
  <c r="J237" i="8"/>
  <c r="L248" i="8"/>
  <c r="L247" i="8"/>
  <c r="K248" i="8"/>
  <c r="J248" i="8"/>
  <c r="I248" i="8"/>
  <c r="I247" i="8"/>
  <c r="K247" i="8"/>
  <c r="J247" i="8"/>
  <c r="L244" i="8"/>
  <c r="K244" i="8"/>
  <c r="J244" i="8"/>
  <c r="I244" i="8"/>
  <c r="L241" i="8"/>
  <c r="K241" i="8"/>
  <c r="J241" i="8"/>
  <c r="I241" i="8"/>
  <c r="L239" i="8"/>
  <c r="L238" i="8"/>
  <c r="L237" i="8"/>
  <c r="K239" i="8"/>
  <c r="J239" i="8"/>
  <c r="I239" i="8"/>
  <c r="I238" i="8"/>
  <c r="K238" i="8"/>
  <c r="J238" i="8"/>
  <c r="L234" i="8"/>
  <c r="K234" i="8"/>
  <c r="K233" i="8"/>
  <c r="J234" i="8"/>
  <c r="J233" i="8"/>
  <c r="I234" i="8"/>
  <c r="I233" i="8"/>
  <c r="L233" i="8"/>
  <c r="L231" i="8"/>
  <c r="K231" i="8"/>
  <c r="J231" i="8"/>
  <c r="J230" i="8"/>
  <c r="I231" i="8"/>
  <c r="L230" i="8"/>
  <c r="K230" i="8"/>
  <c r="I230" i="8"/>
  <c r="L228" i="8"/>
  <c r="K228" i="8"/>
  <c r="J228" i="8"/>
  <c r="J227" i="8"/>
  <c r="I228" i="8"/>
  <c r="L227" i="8"/>
  <c r="K227" i="8"/>
  <c r="I227" i="8"/>
  <c r="L224" i="8"/>
  <c r="K224" i="8"/>
  <c r="J224" i="8"/>
  <c r="J223" i="8"/>
  <c r="I224" i="8"/>
  <c r="L223" i="8"/>
  <c r="K223" i="8"/>
  <c r="I223" i="8"/>
  <c r="L220" i="8"/>
  <c r="K220" i="8"/>
  <c r="J220" i="8"/>
  <c r="I220" i="8"/>
  <c r="L219" i="8"/>
  <c r="K219" i="8"/>
  <c r="J219" i="8"/>
  <c r="I219" i="8"/>
  <c r="L216" i="8"/>
  <c r="K216" i="8"/>
  <c r="K215" i="8"/>
  <c r="K205" i="8"/>
  <c r="J216" i="8"/>
  <c r="J215" i="8"/>
  <c r="J205" i="8"/>
  <c r="J204" i="8"/>
  <c r="I216" i="8"/>
  <c r="I215" i="8"/>
  <c r="L215" i="8"/>
  <c r="L212" i="8"/>
  <c r="K212" i="8"/>
  <c r="J212" i="8"/>
  <c r="I212" i="8"/>
  <c r="L209" i="8"/>
  <c r="K209" i="8"/>
  <c r="J209" i="8"/>
  <c r="I209" i="8"/>
  <c r="L207" i="8"/>
  <c r="K207" i="8"/>
  <c r="K206" i="8"/>
  <c r="J207" i="8"/>
  <c r="I207" i="8"/>
  <c r="I206" i="8"/>
  <c r="L206" i="8"/>
  <c r="J206" i="8"/>
  <c r="L200" i="8"/>
  <c r="K200" i="8"/>
  <c r="J200" i="8"/>
  <c r="I200" i="8"/>
  <c r="I199" i="8"/>
  <c r="I198" i="8"/>
  <c r="L199" i="8"/>
  <c r="L198" i="8"/>
  <c r="K199" i="8"/>
  <c r="K198" i="8"/>
  <c r="J199" i="8"/>
  <c r="J198" i="8"/>
  <c r="L196" i="8"/>
  <c r="K196" i="8"/>
  <c r="K195" i="8"/>
  <c r="K194" i="8"/>
  <c r="J196" i="8"/>
  <c r="I196" i="8"/>
  <c r="L195" i="8"/>
  <c r="J195" i="8"/>
  <c r="I195" i="8"/>
  <c r="I194" i="8"/>
  <c r="L194" i="8"/>
  <c r="J194" i="8"/>
  <c r="L187" i="8"/>
  <c r="K187" i="8"/>
  <c r="J187" i="8"/>
  <c r="J186" i="8"/>
  <c r="J182" i="8"/>
  <c r="I187" i="8"/>
  <c r="I186" i="8"/>
  <c r="L186" i="8"/>
  <c r="L182" i="8"/>
  <c r="K186" i="8"/>
  <c r="K182" i="8"/>
  <c r="L184" i="8"/>
  <c r="K184" i="8"/>
  <c r="J184" i="8"/>
  <c r="I184" i="8"/>
  <c r="L183" i="8"/>
  <c r="K183" i="8"/>
  <c r="J183" i="8"/>
  <c r="I183" i="8"/>
  <c r="I182" i="8"/>
  <c r="L177" i="8"/>
  <c r="L176" i="8"/>
  <c r="L175" i="8"/>
  <c r="K177" i="8"/>
  <c r="K176" i="8"/>
  <c r="K175" i="8"/>
  <c r="J177" i="8"/>
  <c r="I177" i="8"/>
  <c r="I176" i="8"/>
  <c r="I175" i="8"/>
  <c r="J176" i="8"/>
  <c r="J175" i="8"/>
  <c r="L171" i="8"/>
  <c r="K171" i="8"/>
  <c r="K170" i="8"/>
  <c r="J171" i="8"/>
  <c r="J170" i="8"/>
  <c r="I171" i="8"/>
  <c r="I170" i="8"/>
  <c r="L170" i="8"/>
  <c r="L166" i="8"/>
  <c r="K166" i="8"/>
  <c r="K165" i="8"/>
  <c r="J166" i="8"/>
  <c r="J165" i="8"/>
  <c r="I166" i="8"/>
  <c r="I165" i="8"/>
  <c r="L165" i="8"/>
  <c r="L162" i="8"/>
  <c r="L161" i="8"/>
  <c r="L160" i="8"/>
  <c r="K162" i="8"/>
  <c r="K161" i="8"/>
  <c r="J162" i="8"/>
  <c r="J161" i="8"/>
  <c r="J160" i="8"/>
  <c r="I162" i="8"/>
  <c r="I161" i="8"/>
  <c r="I160" i="8"/>
  <c r="K160" i="8"/>
  <c r="L157" i="8"/>
  <c r="K157" i="8"/>
  <c r="K156" i="8"/>
  <c r="J157" i="8"/>
  <c r="I157" i="8"/>
  <c r="I156" i="8"/>
  <c r="L156" i="8"/>
  <c r="J156" i="8"/>
  <c r="L152" i="8"/>
  <c r="K152" i="8"/>
  <c r="K151" i="8"/>
  <c r="J152" i="8"/>
  <c r="J151" i="8"/>
  <c r="J150" i="8"/>
  <c r="J149" i="8"/>
  <c r="I152" i="8"/>
  <c r="I151" i="8"/>
  <c r="L151" i="8"/>
  <c r="L146" i="8"/>
  <c r="L145" i="8" s="1"/>
  <c r="L144" i="8" s="1"/>
  <c r="L130" i="8" s="1"/>
  <c r="K146" i="8"/>
  <c r="K145" i="8" s="1"/>
  <c r="K144" i="8" s="1"/>
  <c r="K130" i="8" s="1"/>
  <c r="J146" i="8"/>
  <c r="J145" i="8"/>
  <c r="I146" i="8"/>
  <c r="I145" i="8"/>
  <c r="I144" i="8"/>
  <c r="J144" i="8"/>
  <c r="L142" i="8"/>
  <c r="L141" i="8"/>
  <c r="K142" i="8"/>
  <c r="K141" i="8"/>
  <c r="J142" i="8"/>
  <c r="J141" i="8"/>
  <c r="I142" i="8"/>
  <c r="I141" i="8"/>
  <c r="L138" i="8"/>
  <c r="K138" i="8"/>
  <c r="J138" i="8"/>
  <c r="J137" i="8"/>
  <c r="J136" i="8"/>
  <c r="I138" i="8"/>
  <c r="I137" i="8"/>
  <c r="I136" i="8"/>
  <c r="L137" i="8"/>
  <c r="K137" i="8"/>
  <c r="K136" i="8"/>
  <c r="L136" i="8"/>
  <c r="L133" i="8"/>
  <c r="K133" i="8"/>
  <c r="J133" i="8"/>
  <c r="J132" i="8"/>
  <c r="J131" i="8"/>
  <c r="J130" i="8"/>
  <c r="I133" i="8"/>
  <c r="I132" i="8"/>
  <c r="I131" i="8"/>
  <c r="L132" i="8"/>
  <c r="K132" i="8"/>
  <c r="K131" i="8"/>
  <c r="L131" i="8"/>
  <c r="L128" i="8"/>
  <c r="K128" i="8"/>
  <c r="J128" i="8"/>
  <c r="I128" i="8"/>
  <c r="L127" i="8"/>
  <c r="K127" i="8"/>
  <c r="J127" i="8"/>
  <c r="I127" i="8"/>
  <c r="L126" i="8"/>
  <c r="K126" i="8"/>
  <c r="J126" i="8"/>
  <c r="I126" i="8"/>
  <c r="L124" i="8"/>
  <c r="L123" i="8"/>
  <c r="L122" i="8"/>
  <c r="K124" i="8"/>
  <c r="J124" i="8"/>
  <c r="J123" i="8"/>
  <c r="J122" i="8"/>
  <c r="I124" i="8"/>
  <c r="I123" i="8"/>
  <c r="I122" i="8"/>
  <c r="K123" i="8"/>
  <c r="K122" i="8"/>
  <c r="L120" i="8"/>
  <c r="L119" i="8"/>
  <c r="L118" i="8"/>
  <c r="K120" i="8"/>
  <c r="J120" i="8"/>
  <c r="J119" i="8"/>
  <c r="J118" i="8"/>
  <c r="I120" i="8"/>
  <c r="I119" i="8"/>
  <c r="I118" i="8"/>
  <c r="K119" i="8"/>
  <c r="K118" i="8"/>
  <c r="L116" i="8"/>
  <c r="K116" i="8"/>
  <c r="J116" i="8"/>
  <c r="J115" i="8"/>
  <c r="J114" i="8"/>
  <c r="I116" i="8"/>
  <c r="L115" i="8"/>
  <c r="K115" i="8"/>
  <c r="I115" i="8"/>
  <c r="L114" i="8"/>
  <c r="K114" i="8"/>
  <c r="I114" i="8"/>
  <c r="L111" i="8"/>
  <c r="L110" i="8"/>
  <c r="L109" i="8"/>
  <c r="K111" i="8"/>
  <c r="J111" i="8"/>
  <c r="J110" i="8"/>
  <c r="J109" i="8"/>
  <c r="I111" i="8"/>
  <c r="I110" i="8"/>
  <c r="I109" i="8"/>
  <c r="I108" i="8"/>
  <c r="K110" i="8"/>
  <c r="K109" i="8"/>
  <c r="L108" i="8"/>
  <c r="L105" i="8"/>
  <c r="K105" i="8"/>
  <c r="K104" i="8"/>
  <c r="J105" i="8"/>
  <c r="I105" i="8"/>
  <c r="I104" i="8"/>
  <c r="L104" i="8"/>
  <c r="J104" i="8"/>
  <c r="L101" i="8"/>
  <c r="L100" i="8"/>
  <c r="L99" i="8"/>
  <c r="K101" i="8"/>
  <c r="K100" i="8"/>
  <c r="K99" i="8"/>
  <c r="J101" i="8"/>
  <c r="I101" i="8"/>
  <c r="I100" i="8"/>
  <c r="I99" i="8"/>
  <c r="J100" i="8"/>
  <c r="J99" i="8"/>
  <c r="L96" i="8"/>
  <c r="L95" i="8"/>
  <c r="L94" i="8"/>
  <c r="K96" i="8"/>
  <c r="K95" i="8"/>
  <c r="K94" i="8"/>
  <c r="J96" i="8"/>
  <c r="J95" i="8"/>
  <c r="J94" i="8"/>
  <c r="I96" i="8"/>
  <c r="I95" i="8"/>
  <c r="I94" i="8"/>
  <c r="L91" i="8"/>
  <c r="L90" i="8"/>
  <c r="L89" i="8"/>
  <c r="K91" i="8"/>
  <c r="K90" i="8"/>
  <c r="K89" i="8"/>
  <c r="K88" i="8"/>
  <c r="J91" i="8"/>
  <c r="I91" i="8"/>
  <c r="I90" i="8"/>
  <c r="I89" i="8"/>
  <c r="J90" i="8"/>
  <c r="J89" i="8"/>
  <c r="J88" i="8"/>
  <c r="L84" i="8"/>
  <c r="L83" i="8"/>
  <c r="K84" i="8"/>
  <c r="K83" i="8"/>
  <c r="K82" i="8"/>
  <c r="K81" i="8"/>
  <c r="J84" i="8"/>
  <c r="J83" i="8"/>
  <c r="J82" i="8"/>
  <c r="J81" i="8"/>
  <c r="I84" i="8"/>
  <c r="I83" i="8"/>
  <c r="I82" i="8"/>
  <c r="I81" i="8"/>
  <c r="L82" i="8"/>
  <c r="L81" i="8"/>
  <c r="L79" i="8"/>
  <c r="L78" i="8"/>
  <c r="L77" i="8"/>
  <c r="K79" i="8"/>
  <c r="K78" i="8"/>
  <c r="J79" i="8"/>
  <c r="J78" i="8"/>
  <c r="J77" i="8"/>
  <c r="I79" i="8"/>
  <c r="I78" i="8"/>
  <c r="I77" i="8"/>
  <c r="K77" i="8"/>
  <c r="L73" i="8"/>
  <c r="L72" i="8"/>
  <c r="K73" i="8"/>
  <c r="K72" i="8"/>
  <c r="J73" i="8"/>
  <c r="J72" i="8"/>
  <c r="I73" i="8"/>
  <c r="I72" i="8"/>
  <c r="L68" i="8"/>
  <c r="L67" i="8"/>
  <c r="K68" i="8"/>
  <c r="J68" i="8"/>
  <c r="J67" i="8"/>
  <c r="J61" i="8"/>
  <c r="J60" i="8"/>
  <c r="I68" i="8"/>
  <c r="I67" i="8"/>
  <c r="I61" i="8"/>
  <c r="I60" i="8"/>
  <c r="K67" i="8"/>
  <c r="L63" i="8"/>
  <c r="L62" i="8"/>
  <c r="L61" i="8"/>
  <c r="L60" i="8"/>
  <c r="K63" i="8"/>
  <c r="K62" i="8"/>
  <c r="J63" i="8"/>
  <c r="J62" i="8"/>
  <c r="I63" i="8"/>
  <c r="I62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/>
  <c r="I43" i="8"/>
  <c r="I42" i="8"/>
  <c r="L40" i="8"/>
  <c r="L39" i="8" s="1"/>
  <c r="L38" i="8" s="1"/>
  <c r="K40" i="8"/>
  <c r="K39" i="8" s="1"/>
  <c r="K38" i="8" s="1"/>
  <c r="J40" i="8"/>
  <c r="I40" i="8"/>
  <c r="I39" i="8"/>
  <c r="I38" i="8"/>
  <c r="J39" i="8"/>
  <c r="J38" i="8"/>
  <c r="L36" i="8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J31" i="8" s="1"/>
  <c r="I34" i="8"/>
  <c r="I33" i="8"/>
  <c r="I32" i="8"/>
  <c r="I31" i="8"/>
  <c r="L237" i="7"/>
  <c r="K237" i="7"/>
  <c r="J237" i="7"/>
  <c r="J236" i="7"/>
  <c r="I237" i="7"/>
  <c r="L236" i="7"/>
  <c r="K236" i="7"/>
  <c r="I236" i="7"/>
  <c r="L234" i="7"/>
  <c r="K234" i="7"/>
  <c r="J234" i="7"/>
  <c r="I234" i="7"/>
  <c r="L233" i="7"/>
  <c r="K233" i="7"/>
  <c r="J233" i="7"/>
  <c r="I233" i="7"/>
  <c r="L231" i="7"/>
  <c r="K231" i="7"/>
  <c r="J231" i="7"/>
  <c r="J230" i="7"/>
  <c r="I231" i="7"/>
  <c r="L230" i="7"/>
  <c r="K230" i="7"/>
  <c r="I230" i="7"/>
  <c r="L227" i="7"/>
  <c r="K227" i="7"/>
  <c r="J227" i="7"/>
  <c r="J226" i="7"/>
  <c r="I227" i="7"/>
  <c r="L226" i="7"/>
  <c r="K226" i="7"/>
  <c r="I226" i="7"/>
  <c r="L223" i="7"/>
  <c r="K223" i="7"/>
  <c r="J223" i="7"/>
  <c r="J222" i="7"/>
  <c r="I223" i="7"/>
  <c r="L222" i="7"/>
  <c r="K222" i="7"/>
  <c r="I222" i="7"/>
  <c r="L219" i="7"/>
  <c r="K219" i="7"/>
  <c r="J219" i="7"/>
  <c r="J218" i="7"/>
  <c r="I219" i="7"/>
  <c r="L218" i="7"/>
  <c r="K218" i="7"/>
  <c r="I218" i="7"/>
  <c r="L215" i="7"/>
  <c r="K215" i="7"/>
  <c r="J215" i="7"/>
  <c r="I215" i="7"/>
  <c r="L212" i="7"/>
  <c r="K212" i="7"/>
  <c r="J212" i="7"/>
  <c r="I212" i="7"/>
  <c r="L210" i="7"/>
  <c r="K210" i="7"/>
  <c r="J210" i="7"/>
  <c r="J209" i="7"/>
  <c r="J208" i="7"/>
  <c r="I210" i="7"/>
  <c r="L209" i="7"/>
  <c r="K209" i="7"/>
  <c r="K208" i="7"/>
  <c r="I209" i="7"/>
  <c r="I208" i="7"/>
  <c r="L208" i="7"/>
  <c r="L205" i="7"/>
  <c r="L204" i="7"/>
  <c r="K205" i="7"/>
  <c r="J205" i="7"/>
  <c r="I205" i="7"/>
  <c r="K204" i="7"/>
  <c r="J204" i="7"/>
  <c r="I204" i="7"/>
  <c r="L202" i="7"/>
  <c r="L201" i="7"/>
  <c r="K202" i="7"/>
  <c r="J202" i="7"/>
  <c r="I202" i="7"/>
  <c r="K201" i="7"/>
  <c r="J201" i="7"/>
  <c r="I201" i="7"/>
  <c r="L199" i="7"/>
  <c r="K199" i="7"/>
  <c r="J199" i="7"/>
  <c r="I199" i="7"/>
  <c r="L198" i="7"/>
  <c r="K198" i="7"/>
  <c r="J198" i="7"/>
  <c r="I198" i="7"/>
  <c r="L195" i="7"/>
  <c r="L194" i="7"/>
  <c r="K195" i="7"/>
  <c r="J195" i="7"/>
  <c r="I195" i="7"/>
  <c r="K194" i="7"/>
  <c r="J194" i="7"/>
  <c r="I194" i="7"/>
  <c r="L191" i="7"/>
  <c r="L190" i="7"/>
  <c r="K191" i="7"/>
  <c r="J191" i="7"/>
  <c r="I191" i="7"/>
  <c r="K190" i="7"/>
  <c r="J190" i="7"/>
  <c r="I190" i="7"/>
  <c r="L187" i="7"/>
  <c r="L186" i="7"/>
  <c r="K187" i="7"/>
  <c r="J187" i="7"/>
  <c r="J186" i="7"/>
  <c r="I187" i="7"/>
  <c r="I186" i="7"/>
  <c r="K186" i="7"/>
  <c r="L183" i="7"/>
  <c r="K183" i="7"/>
  <c r="J183" i="7"/>
  <c r="I183" i="7"/>
  <c r="L180" i="7"/>
  <c r="K180" i="7"/>
  <c r="J180" i="7"/>
  <c r="I180" i="7"/>
  <c r="L178" i="7"/>
  <c r="L177" i="7"/>
  <c r="K178" i="7"/>
  <c r="J178" i="7"/>
  <c r="I178" i="7"/>
  <c r="K177" i="7"/>
  <c r="J177" i="7"/>
  <c r="J176" i="7"/>
  <c r="J175" i="7"/>
  <c r="I177" i="7"/>
  <c r="K176" i="7"/>
  <c r="L172" i="7"/>
  <c r="K172" i="7"/>
  <c r="K171" i="7"/>
  <c r="J172" i="7"/>
  <c r="J171" i="7"/>
  <c r="I172" i="7"/>
  <c r="L171" i="7"/>
  <c r="I171" i="7"/>
  <c r="L169" i="7"/>
  <c r="K169" i="7"/>
  <c r="K168" i="7"/>
  <c r="J169" i="7"/>
  <c r="I169" i="7"/>
  <c r="L168" i="7"/>
  <c r="J168" i="7"/>
  <c r="I168" i="7"/>
  <c r="L166" i="7"/>
  <c r="K166" i="7"/>
  <c r="K165" i="7"/>
  <c r="J166" i="7"/>
  <c r="I166" i="7"/>
  <c r="L165" i="7"/>
  <c r="J165" i="7"/>
  <c r="I165" i="7"/>
  <c r="L162" i="7"/>
  <c r="K162" i="7"/>
  <c r="K161" i="7"/>
  <c r="J162" i="7"/>
  <c r="I162" i="7"/>
  <c r="L161" i="7"/>
  <c r="J161" i="7"/>
  <c r="I161" i="7"/>
  <c r="L158" i="7"/>
  <c r="K158" i="7"/>
  <c r="K157" i="7"/>
  <c r="J158" i="7"/>
  <c r="J157" i="7"/>
  <c r="I158" i="7"/>
  <c r="L157" i="7"/>
  <c r="I157" i="7"/>
  <c r="L154" i="7"/>
  <c r="K154" i="7"/>
  <c r="K153" i="7"/>
  <c r="J154" i="7"/>
  <c r="J153" i="7"/>
  <c r="I154" i="7"/>
  <c r="L153" i="7"/>
  <c r="I153" i="7"/>
  <c r="L150" i="7"/>
  <c r="K150" i="7"/>
  <c r="J150" i="7"/>
  <c r="I150" i="7"/>
  <c r="L147" i="7"/>
  <c r="K147" i="7"/>
  <c r="J147" i="7"/>
  <c r="I147" i="7"/>
  <c r="L145" i="7"/>
  <c r="K145" i="7"/>
  <c r="K144" i="7"/>
  <c r="J145" i="7"/>
  <c r="J144" i="7"/>
  <c r="J143" i="7"/>
  <c r="I145" i="7"/>
  <c r="I144" i="7"/>
  <c r="I143" i="7"/>
  <c r="L144" i="7"/>
  <c r="L143" i="7"/>
  <c r="L140" i="7"/>
  <c r="K140" i="7"/>
  <c r="J140" i="7"/>
  <c r="J139" i="7"/>
  <c r="I140" i="7"/>
  <c r="L139" i="7"/>
  <c r="K139" i="7"/>
  <c r="I139" i="7"/>
  <c r="L137" i="7"/>
  <c r="K137" i="7"/>
  <c r="J137" i="7"/>
  <c r="J136" i="7"/>
  <c r="I137" i="7"/>
  <c r="L136" i="7"/>
  <c r="K136" i="7"/>
  <c r="I136" i="7"/>
  <c r="L134" i="7"/>
  <c r="K134" i="7"/>
  <c r="J134" i="7"/>
  <c r="I134" i="7"/>
  <c r="L133" i="7"/>
  <c r="K133" i="7"/>
  <c r="J133" i="7"/>
  <c r="I133" i="7"/>
  <c r="L130" i="7"/>
  <c r="L129" i="7"/>
  <c r="L111" i="7"/>
  <c r="K130" i="7"/>
  <c r="J130" i="7"/>
  <c r="J129" i="7"/>
  <c r="I130" i="7"/>
  <c r="I129" i="7"/>
  <c r="K129" i="7"/>
  <c r="L126" i="7"/>
  <c r="K126" i="7"/>
  <c r="J126" i="7"/>
  <c r="J125" i="7"/>
  <c r="I126" i="7"/>
  <c r="I125" i="7"/>
  <c r="L125" i="7"/>
  <c r="K125" i="7"/>
  <c r="L122" i="7"/>
  <c r="K122" i="7"/>
  <c r="J122" i="7"/>
  <c r="J121" i="7"/>
  <c r="I122" i="7"/>
  <c r="I121" i="7"/>
  <c r="L121" i="7"/>
  <c r="K121" i="7"/>
  <c r="L118" i="7"/>
  <c r="K118" i="7"/>
  <c r="J118" i="7"/>
  <c r="I118" i="7"/>
  <c r="L115" i="7"/>
  <c r="K115" i="7"/>
  <c r="J115" i="7"/>
  <c r="I115" i="7"/>
  <c r="L113" i="7"/>
  <c r="K113" i="7"/>
  <c r="J113" i="7"/>
  <c r="J112" i="7"/>
  <c r="I113" i="7"/>
  <c r="I112" i="7"/>
  <c r="I111" i="7"/>
  <c r="I110" i="7"/>
  <c r="L112" i="7"/>
  <c r="K112" i="7"/>
  <c r="K111" i="7"/>
  <c r="L106" i="7"/>
  <c r="L105" i="7"/>
  <c r="L104" i="7"/>
  <c r="K106" i="7"/>
  <c r="J106" i="7"/>
  <c r="J105" i="7"/>
  <c r="J104" i="7"/>
  <c r="I106" i="7"/>
  <c r="K105" i="7"/>
  <c r="I105" i="7"/>
  <c r="I104" i="7"/>
  <c r="K104" i="7"/>
  <c r="L102" i="7"/>
  <c r="L101" i="7"/>
  <c r="L100" i="7"/>
  <c r="K102" i="7"/>
  <c r="J102" i="7"/>
  <c r="J101" i="7"/>
  <c r="J100" i="7"/>
  <c r="I102" i="7"/>
  <c r="K101" i="7"/>
  <c r="I101" i="7"/>
  <c r="I100" i="7"/>
  <c r="K100" i="7"/>
  <c r="L93" i="7"/>
  <c r="L92" i="7"/>
  <c r="L88" i="7"/>
  <c r="K93" i="7"/>
  <c r="J93" i="7"/>
  <c r="J92" i="7"/>
  <c r="J88" i="7"/>
  <c r="I93" i="7"/>
  <c r="K92" i="7"/>
  <c r="I92" i="7"/>
  <c r="L90" i="7"/>
  <c r="K90" i="7"/>
  <c r="J90" i="7"/>
  <c r="I90" i="7"/>
  <c r="I89" i="7"/>
  <c r="I88" i="7"/>
  <c r="L89" i="7"/>
  <c r="K89" i="7"/>
  <c r="J89" i="7"/>
  <c r="K88" i="7"/>
  <c r="L83" i="7"/>
  <c r="L82" i="7"/>
  <c r="L81" i="7"/>
  <c r="K83" i="7"/>
  <c r="J83" i="7"/>
  <c r="J82" i="7"/>
  <c r="J81" i="7"/>
  <c r="I83" i="7"/>
  <c r="K82" i="7"/>
  <c r="I82" i="7"/>
  <c r="I81" i="7"/>
  <c r="K81" i="7"/>
  <c r="L79" i="7"/>
  <c r="L78" i="7"/>
  <c r="K79" i="7"/>
  <c r="K78" i="7" s="1"/>
  <c r="K59" i="7" s="1"/>
  <c r="K58" i="7" s="1"/>
  <c r="K57" i="7" s="1"/>
  <c r="K240" i="7" s="1"/>
  <c r="J79" i="7"/>
  <c r="I79" i="7"/>
  <c r="J78" i="7"/>
  <c r="I78" i="7"/>
  <c r="L74" i="7"/>
  <c r="L73" i="7"/>
  <c r="K74" i="7"/>
  <c r="J74" i="7"/>
  <c r="J73" i="7"/>
  <c r="I74" i="7"/>
  <c r="I73" i="7"/>
  <c r="K73" i="7"/>
  <c r="L69" i="7"/>
  <c r="L68" i="7"/>
  <c r="K69" i="7"/>
  <c r="J69" i="7"/>
  <c r="J68" i="7"/>
  <c r="I69" i="7"/>
  <c r="I68" i="7"/>
  <c r="K68" i="7"/>
  <c r="L64" i="7"/>
  <c r="L63" i="7"/>
  <c r="K64" i="7"/>
  <c r="J64" i="7"/>
  <c r="J63" i="7"/>
  <c r="J59" i="7"/>
  <c r="J58" i="7"/>
  <c r="I64" i="7"/>
  <c r="I63" i="7"/>
  <c r="K63" i="7"/>
  <c r="L61" i="7"/>
  <c r="K61" i="7"/>
  <c r="J61" i="7"/>
  <c r="I61" i="7"/>
  <c r="L60" i="7"/>
  <c r="K60" i="7"/>
  <c r="J60" i="7"/>
  <c r="I60" i="7"/>
  <c r="L53" i="7"/>
  <c r="K53" i="7"/>
  <c r="K52" i="7"/>
  <c r="J53" i="7"/>
  <c r="J52" i="7"/>
  <c r="I53" i="7"/>
  <c r="L52" i="7"/>
  <c r="I52" i="7"/>
  <c r="L48" i="7"/>
  <c r="L47" i="7"/>
  <c r="L46" i="7"/>
  <c r="L41" i="7"/>
  <c r="K48" i="7"/>
  <c r="J48" i="7"/>
  <c r="J47" i="7"/>
  <c r="J46" i="7"/>
  <c r="I48" i="7"/>
  <c r="K47" i="7"/>
  <c r="I47" i="7"/>
  <c r="I46" i="7"/>
  <c r="L44" i="7"/>
  <c r="K44" i="7"/>
  <c r="J44" i="7"/>
  <c r="J43" i="7"/>
  <c r="J42" i="7"/>
  <c r="J41" i="7"/>
  <c r="I44" i="7"/>
  <c r="I43" i="7"/>
  <c r="I42" i="7"/>
  <c r="I41" i="7"/>
  <c r="L43" i="7"/>
  <c r="K43" i="7"/>
  <c r="K42" i="7"/>
  <c r="L42" i="7"/>
  <c r="L39" i="7"/>
  <c r="L38" i="7"/>
  <c r="K39" i="7"/>
  <c r="J39" i="7"/>
  <c r="J38" i="7"/>
  <c r="I39" i="7"/>
  <c r="I38" i="7"/>
  <c r="K38" i="7"/>
  <c r="L34" i="7"/>
  <c r="L33" i="7"/>
  <c r="K34" i="7"/>
  <c r="J34" i="7"/>
  <c r="J33" i="7"/>
  <c r="J32" i="7"/>
  <c r="J31" i="7"/>
  <c r="I34" i="7"/>
  <c r="I33" i="7"/>
  <c r="I32" i="7"/>
  <c r="I31" i="7"/>
  <c r="K33" i="7"/>
  <c r="K32" i="7"/>
  <c r="K31" i="7"/>
  <c r="L350" i="6"/>
  <c r="L349" i="6" s="1"/>
  <c r="K350" i="6"/>
  <c r="J350" i="6"/>
  <c r="I350" i="6"/>
  <c r="I349" i="6" s="1"/>
  <c r="I321" i="6" s="1"/>
  <c r="K349" i="6"/>
  <c r="J349" i="6"/>
  <c r="L347" i="6"/>
  <c r="K347" i="6"/>
  <c r="K346" i="6"/>
  <c r="J347" i="6"/>
  <c r="I347" i="6"/>
  <c r="I346" i="6" s="1"/>
  <c r="L346" i="6"/>
  <c r="J346" i="6"/>
  <c r="L344" i="6"/>
  <c r="K344" i="6"/>
  <c r="J344" i="6"/>
  <c r="J343" i="6" s="1"/>
  <c r="J321" i="6" s="1"/>
  <c r="I344" i="6"/>
  <c r="I343" i="6" s="1"/>
  <c r="L343" i="6"/>
  <c r="K343" i="6"/>
  <c r="L340" i="6"/>
  <c r="K340" i="6"/>
  <c r="J340" i="6"/>
  <c r="J339" i="6" s="1"/>
  <c r="I340" i="6"/>
  <c r="I339" i="6" s="1"/>
  <c r="L339" i="6"/>
  <c r="K339" i="6"/>
  <c r="L336" i="6"/>
  <c r="L335" i="6" s="1"/>
  <c r="K336" i="6"/>
  <c r="K335" i="6" s="1"/>
  <c r="J336" i="6"/>
  <c r="I336" i="6"/>
  <c r="I335" i="6" s="1"/>
  <c r="J335" i="6"/>
  <c r="L332" i="6"/>
  <c r="L331" i="6" s="1"/>
  <c r="L321" i="6" s="1"/>
  <c r="K332" i="6"/>
  <c r="K331" i="6" s="1"/>
  <c r="J332" i="6"/>
  <c r="I332" i="6"/>
  <c r="I331" i="6" s="1"/>
  <c r="J331" i="6"/>
  <c r="L328" i="6"/>
  <c r="K328" i="6"/>
  <c r="J328" i="6"/>
  <c r="I328" i="6"/>
  <c r="L325" i="6"/>
  <c r="K325" i="6"/>
  <c r="J325" i="6"/>
  <c r="I325" i="6"/>
  <c r="L323" i="6"/>
  <c r="K323" i="6"/>
  <c r="K322" i="6"/>
  <c r="J323" i="6"/>
  <c r="I323" i="6"/>
  <c r="I322" i="6"/>
  <c r="L322" i="6"/>
  <c r="J322" i="6"/>
  <c r="L318" i="6"/>
  <c r="K318" i="6"/>
  <c r="J318" i="6"/>
  <c r="I318" i="6"/>
  <c r="L317" i="6"/>
  <c r="K317" i="6"/>
  <c r="J317" i="6"/>
  <c r="I317" i="6"/>
  <c r="L315" i="6"/>
  <c r="L314" i="6"/>
  <c r="K315" i="6"/>
  <c r="K314" i="6" s="1"/>
  <c r="J315" i="6"/>
  <c r="I315" i="6"/>
  <c r="I314" i="6" s="1"/>
  <c r="J314" i="6"/>
  <c r="L312" i="6"/>
  <c r="L311" i="6"/>
  <c r="K312" i="6"/>
  <c r="J312" i="6"/>
  <c r="J311" i="6" s="1"/>
  <c r="I312" i="6"/>
  <c r="I311" i="6" s="1"/>
  <c r="K311" i="6"/>
  <c r="L308" i="6"/>
  <c r="L307" i="6"/>
  <c r="K308" i="6"/>
  <c r="J308" i="6"/>
  <c r="I308" i="6"/>
  <c r="I307" i="6"/>
  <c r="K307" i="6"/>
  <c r="J307" i="6"/>
  <c r="L304" i="6"/>
  <c r="L303" i="6"/>
  <c r="K304" i="6"/>
  <c r="J304" i="6"/>
  <c r="I304" i="6"/>
  <c r="I303" i="6"/>
  <c r="K303" i="6"/>
  <c r="J303" i="6"/>
  <c r="L300" i="6"/>
  <c r="K300" i="6"/>
  <c r="K299" i="6" s="1"/>
  <c r="J300" i="6"/>
  <c r="J299" i="6" s="1"/>
  <c r="J289" i="6" s="1"/>
  <c r="I300" i="6"/>
  <c r="L299" i="6"/>
  <c r="I299" i="6"/>
  <c r="L296" i="6"/>
  <c r="K296" i="6"/>
  <c r="J296" i="6"/>
  <c r="I296" i="6"/>
  <c r="L293" i="6"/>
  <c r="K293" i="6"/>
  <c r="K290" i="6" s="1"/>
  <c r="J293" i="6"/>
  <c r="I293" i="6"/>
  <c r="L291" i="6"/>
  <c r="L290" i="6"/>
  <c r="L289" i="6" s="1"/>
  <c r="L288" i="6" s="1"/>
  <c r="K291" i="6"/>
  <c r="J291" i="6"/>
  <c r="J290" i="6" s="1"/>
  <c r="I291" i="6"/>
  <c r="I290" i="6" s="1"/>
  <c r="L285" i="6"/>
  <c r="L284" i="6"/>
  <c r="K285" i="6"/>
  <c r="J285" i="6"/>
  <c r="J284" i="6" s="1"/>
  <c r="I285" i="6"/>
  <c r="I284" i="6" s="1"/>
  <c r="K284" i="6"/>
  <c r="L282" i="6"/>
  <c r="K282" i="6"/>
  <c r="K281" i="6" s="1"/>
  <c r="J282" i="6"/>
  <c r="J281" i="6" s="1"/>
  <c r="I282" i="6"/>
  <c r="I281" i="6" s="1"/>
  <c r="L281" i="6"/>
  <c r="L279" i="6"/>
  <c r="K279" i="6"/>
  <c r="K278" i="6" s="1"/>
  <c r="J279" i="6"/>
  <c r="J278" i="6"/>
  <c r="I279" i="6"/>
  <c r="I278" i="6"/>
  <c r="L278" i="6"/>
  <c r="L275" i="6"/>
  <c r="K275" i="6"/>
  <c r="K274" i="6" s="1"/>
  <c r="J275" i="6"/>
  <c r="J274" i="6" s="1"/>
  <c r="I275" i="6"/>
  <c r="I274" i="6" s="1"/>
  <c r="L274" i="6"/>
  <c r="L271" i="6"/>
  <c r="K271" i="6"/>
  <c r="K270" i="6" s="1"/>
  <c r="K256" i="6" s="1"/>
  <c r="J271" i="6"/>
  <c r="J270" i="6"/>
  <c r="I271" i="6"/>
  <c r="I270" i="6"/>
  <c r="L270" i="6"/>
  <c r="L267" i="6"/>
  <c r="L266" i="6"/>
  <c r="K267" i="6"/>
  <c r="J267" i="6"/>
  <c r="J266" i="6" s="1"/>
  <c r="I267" i="6"/>
  <c r="I266" i="6" s="1"/>
  <c r="K266" i="6"/>
  <c r="L263" i="6"/>
  <c r="K263" i="6"/>
  <c r="J263" i="6"/>
  <c r="I263" i="6"/>
  <c r="L260" i="6"/>
  <c r="K260" i="6"/>
  <c r="J260" i="6"/>
  <c r="I260" i="6"/>
  <c r="L258" i="6"/>
  <c r="L257" i="6"/>
  <c r="K258" i="6"/>
  <c r="K257" i="6" s="1"/>
  <c r="J258" i="6"/>
  <c r="J257" i="6" s="1"/>
  <c r="J256" i="6"/>
  <c r="I258" i="6"/>
  <c r="I257" i="6" s="1"/>
  <c r="L253" i="6"/>
  <c r="L252" i="6" s="1"/>
  <c r="K253" i="6"/>
  <c r="K252" i="6" s="1"/>
  <c r="J253" i="6"/>
  <c r="J252" i="6" s="1"/>
  <c r="I253" i="6"/>
  <c r="I252" i="6" s="1"/>
  <c r="L250" i="6"/>
  <c r="L249" i="6" s="1"/>
  <c r="K250" i="6"/>
  <c r="J250" i="6"/>
  <c r="J249" i="6" s="1"/>
  <c r="I250" i="6"/>
  <c r="I249" i="6" s="1"/>
  <c r="K249" i="6"/>
  <c r="L247" i="6"/>
  <c r="L246" i="6" s="1"/>
  <c r="K247" i="6"/>
  <c r="K246" i="6" s="1"/>
  <c r="K224" i="6" s="1"/>
  <c r="K223" i="6" s="1"/>
  <c r="J247" i="6"/>
  <c r="J246" i="6"/>
  <c r="I247" i="6"/>
  <c r="I246" i="6" s="1"/>
  <c r="L243" i="6"/>
  <c r="L242" i="6" s="1"/>
  <c r="K243" i="6"/>
  <c r="J243" i="6"/>
  <c r="I243" i="6"/>
  <c r="I242" i="6" s="1"/>
  <c r="K242" i="6"/>
  <c r="J242" i="6"/>
  <c r="L239" i="6"/>
  <c r="L238" i="6" s="1"/>
  <c r="K239" i="6"/>
  <c r="J239" i="6"/>
  <c r="J238" i="6" s="1"/>
  <c r="I239" i="6"/>
  <c r="I238" i="6"/>
  <c r="K238" i="6"/>
  <c r="L235" i="6"/>
  <c r="L234" i="6" s="1"/>
  <c r="K235" i="6"/>
  <c r="J235" i="6"/>
  <c r="J234" i="6" s="1"/>
  <c r="I235" i="6"/>
  <c r="I234" i="6"/>
  <c r="K234" i="6"/>
  <c r="L231" i="6"/>
  <c r="K231" i="6"/>
  <c r="J231" i="6"/>
  <c r="I231" i="6"/>
  <c r="L228" i="6"/>
  <c r="K228" i="6"/>
  <c r="J228" i="6"/>
  <c r="I228" i="6"/>
  <c r="L226" i="6"/>
  <c r="L225" i="6" s="1"/>
  <c r="K226" i="6"/>
  <c r="J226" i="6"/>
  <c r="J225" i="6" s="1"/>
  <c r="J224" i="6" s="1"/>
  <c r="J223" i="6" s="1"/>
  <c r="I226" i="6"/>
  <c r="I225" i="6"/>
  <c r="K225" i="6"/>
  <c r="L219" i="6"/>
  <c r="L218" i="6" s="1"/>
  <c r="L217" i="6" s="1"/>
  <c r="K219" i="6"/>
  <c r="K218" i="6"/>
  <c r="K217" i="6" s="1"/>
  <c r="J219" i="6"/>
  <c r="J218" i="6" s="1"/>
  <c r="J217" i="6" s="1"/>
  <c r="I219" i="6"/>
  <c r="I218" i="6"/>
  <c r="I217" i="6" s="1"/>
  <c r="L215" i="6"/>
  <c r="L214" i="6" s="1"/>
  <c r="L213" i="6" s="1"/>
  <c r="K215" i="6"/>
  <c r="K214" i="6"/>
  <c r="K213" i="6" s="1"/>
  <c r="J215" i="6"/>
  <c r="J214" i="6" s="1"/>
  <c r="J213" i="6" s="1"/>
  <c r="I215" i="6"/>
  <c r="I214" i="6"/>
  <c r="I213" i="6" s="1"/>
  <c r="L206" i="6"/>
  <c r="L205" i="6" s="1"/>
  <c r="K206" i="6"/>
  <c r="K205" i="6" s="1"/>
  <c r="J206" i="6"/>
  <c r="J205" i="6" s="1"/>
  <c r="I206" i="6"/>
  <c r="I205" i="6" s="1"/>
  <c r="L203" i="6"/>
  <c r="L202" i="6" s="1"/>
  <c r="K203" i="6"/>
  <c r="K202" i="6"/>
  <c r="K201" i="6" s="1"/>
  <c r="J203" i="6"/>
  <c r="J202" i="6" s="1"/>
  <c r="I203" i="6"/>
  <c r="I202" i="6"/>
  <c r="L196" i="6"/>
  <c r="L195" i="6"/>
  <c r="L194" i="6" s="1"/>
  <c r="K196" i="6"/>
  <c r="K195" i="6" s="1"/>
  <c r="K194" i="6" s="1"/>
  <c r="J196" i="6"/>
  <c r="J195" i="6"/>
  <c r="J194" i="6" s="1"/>
  <c r="I196" i="6"/>
  <c r="I195" i="6" s="1"/>
  <c r="I194" i="6" s="1"/>
  <c r="L193" i="6"/>
  <c r="K193" i="6"/>
  <c r="J193" i="6"/>
  <c r="I193" i="6"/>
  <c r="L192" i="6"/>
  <c r="K192" i="6"/>
  <c r="J192" i="6"/>
  <c r="I192" i="6"/>
  <c r="L188" i="6"/>
  <c r="L187" i="6" s="1"/>
  <c r="K188" i="6"/>
  <c r="J188" i="6"/>
  <c r="J187" i="6"/>
  <c r="I188" i="6"/>
  <c r="I187" i="6"/>
  <c r="K187" i="6"/>
  <c r="L183" i="6"/>
  <c r="L182" i="6" s="1"/>
  <c r="L173" i="6" s="1"/>
  <c r="K183" i="6"/>
  <c r="J183" i="6"/>
  <c r="J182" i="6"/>
  <c r="I183" i="6"/>
  <c r="I182" i="6"/>
  <c r="K182" i="6"/>
  <c r="L178" i="6"/>
  <c r="L177" i="6" s="1"/>
  <c r="K178" i="6"/>
  <c r="J178" i="6"/>
  <c r="J177" i="6"/>
  <c r="I178" i="6"/>
  <c r="I177" i="6"/>
  <c r="K177" i="6"/>
  <c r="L175" i="6"/>
  <c r="K175" i="6"/>
  <c r="K174" i="6" s="1"/>
  <c r="J175" i="6"/>
  <c r="J174" i="6"/>
  <c r="I175" i="6"/>
  <c r="L174" i="6"/>
  <c r="I174" i="6"/>
  <c r="I173" i="6" s="1"/>
  <c r="L167" i="6"/>
  <c r="L166" i="6" s="1"/>
  <c r="K167" i="6"/>
  <c r="K166" i="6" s="1"/>
  <c r="J167" i="6"/>
  <c r="J166" i="6" s="1"/>
  <c r="I167" i="6"/>
  <c r="I166" i="6" s="1"/>
  <c r="I160" i="6" s="1"/>
  <c r="L162" i="6"/>
  <c r="L161" i="6" s="1"/>
  <c r="K162" i="6"/>
  <c r="K161" i="6"/>
  <c r="K160" i="6" s="1"/>
  <c r="J162" i="6"/>
  <c r="J161" i="6" s="1"/>
  <c r="I162" i="6"/>
  <c r="I161" i="6" s="1"/>
  <c r="L158" i="6"/>
  <c r="K158" i="6"/>
  <c r="K157" i="6"/>
  <c r="K156" i="6" s="1"/>
  <c r="J158" i="6"/>
  <c r="J157" i="6" s="1"/>
  <c r="J156" i="6"/>
  <c r="I158" i="6"/>
  <c r="I157" i="6" s="1"/>
  <c r="I156" i="6" s="1"/>
  <c r="I155" i="6" s="1"/>
  <c r="L157" i="6"/>
  <c r="L156" i="6" s="1"/>
  <c r="L153" i="6"/>
  <c r="L152" i="6" s="1"/>
  <c r="K153" i="6"/>
  <c r="K152" i="6" s="1"/>
  <c r="J153" i="6"/>
  <c r="J152" i="6" s="1"/>
  <c r="J146" i="6" s="1"/>
  <c r="J145" i="6" s="1"/>
  <c r="I153" i="6"/>
  <c r="I152" i="6" s="1"/>
  <c r="L148" i="6"/>
  <c r="K148" i="6"/>
  <c r="K147" i="6"/>
  <c r="K146" i="6" s="1"/>
  <c r="K145" i="6" s="1"/>
  <c r="J148" i="6"/>
  <c r="I148" i="6"/>
  <c r="I147" i="6" s="1"/>
  <c r="L147" i="6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/>
  <c r="I140" i="6" s="1"/>
  <c r="L138" i="6"/>
  <c r="L137" i="6" s="1"/>
  <c r="K138" i="6"/>
  <c r="J138" i="6"/>
  <c r="J137" i="6" s="1"/>
  <c r="I138" i="6"/>
  <c r="I137" i="6" s="1"/>
  <c r="K137" i="6"/>
  <c r="L135" i="6"/>
  <c r="K135" i="6"/>
  <c r="J135" i="6"/>
  <c r="J134" i="6" s="1"/>
  <c r="J133" i="6" s="1"/>
  <c r="I135" i="6"/>
  <c r="I134" i="6"/>
  <c r="I133" i="6" s="1"/>
  <c r="L134" i="6"/>
  <c r="L133" i="6" s="1"/>
  <c r="K134" i="6"/>
  <c r="K133" i="6"/>
  <c r="L130" i="6"/>
  <c r="L129" i="6" s="1"/>
  <c r="L128" i="6" s="1"/>
  <c r="K130" i="6"/>
  <c r="J130" i="6"/>
  <c r="J129" i="6" s="1"/>
  <c r="J128" i="6"/>
  <c r="I130" i="6"/>
  <c r="I129" i="6"/>
  <c r="I128" i="6" s="1"/>
  <c r="I127" i="6" s="1"/>
  <c r="K129" i="6"/>
  <c r="K128" i="6" s="1"/>
  <c r="L125" i="6"/>
  <c r="K125" i="6"/>
  <c r="K124" i="6" s="1"/>
  <c r="J125" i="6"/>
  <c r="I125" i="6"/>
  <c r="I124" i="6" s="1"/>
  <c r="I123" i="6" s="1"/>
  <c r="L124" i="6"/>
  <c r="L123" i="6"/>
  <c r="J124" i="6"/>
  <c r="J123" i="6" s="1"/>
  <c r="K123" i="6"/>
  <c r="L121" i="6"/>
  <c r="K121" i="6"/>
  <c r="K120" i="6" s="1"/>
  <c r="J121" i="6"/>
  <c r="I121" i="6"/>
  <c r="I120" i="6" s="1"/>
  <c r="I119" i="6" s="1"/>
  <c r="L120" i="6"/>
  <c r="L119" i="6"/>
  <c r="J120" i="6"/>
  <c r="J119" i="6" s="1"/>
  <c r="K119" i="6"/>
  <c r="L117" i="6"/>
  <c r="K117" i="6"/>
  <c r="K116" i="6" s="1"/>
  <c r="J117" i="6"/>
  <c r="I117" i="6"/>
  <c r="I116" i="6" s="1"/>
  <c r="I115" i="6" s="1"/>
  <c r="L116" i="6"/>
  <c r="L115" i="6"/>
  <c r="J116" i="6"/>
  <c r="J115" i="6" s="1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K105" i="6" s="1"/>
  <c r="L108" i="6"/>
  <c r="L107" i="6"/>
  <c r="L106" i="6" s="1"/>
  <c r="K108" i="6"/>
  <c r="K107" i="6" s="1"/>
  <c r="K106" i="6" s="1"/>
  <c r="J108" i="6"/>
  <c r="J107" i="6" s="1"/>
  <c r="J106" i="6" s="1"/>
  <c r="J105" i="6" s="1"/>
  <c r="I108" i="6"/>
  <c r="I107" i="6" s="1"/>
  <c r="I106" i="6" s="1"/>
  <c r="I105" i="6" s="1"/>
  <c r="L102" i="6"/>
  <c r="L101" i="6" s="1"/>
  <c r="K102" i="6"/>
  <c r="K101" i="6" s="1"/>
  <c r="J102" i="6"/>
  <c r="I102" i="6"/>
  <c r="I101" i="6"/>
  <c r="J101" i="6"/>
  <c r="L98" i="6"/>
  <c r="L97" i="6"/>
  <c r="K98" i="6"/>
  <c r="K97" i="6"/>
  <c r="K96" i="6" s="1"/>
  <c r="K85" i="6" s="1"/>
  <c r="J98" i="6"/>
  <c r="J97" i="6" s="1"/>
  <c r="J96" i="6"/>
  <c r="I98" i="6"/>
  <c r="I97" i="6"/>
  <c r="I96" i="6" s="1"/>
  <c r="L96" i="6"/>
  <c r="L93" i="6"/>
  <c r="L92" i="6"/>
  <c r="K93" i="6"/>
  <c r="K92" i="6"/>
  <c r="K91" i="6" s="1"/>
  <c r="J93" i="6"/>
  <c r="I93" i="6"/>
  <c r="I92" i="6"/>
  <c r="I91" i="6" s="1"/>
  <c r="J92" i="6"/>
  <c r="J91" i="6" s="1"/>
  <c r="L91" i="6"/>
  <c r="L88" i="6"/>
  <c r="L87" i="6"/>
  <c r="L86" i="6" s="1"/>
  <c r="K88" i="6"/>
  <c r="K87" i="6" s="1"/>
  <c r="K86" i="6" s="1"/>
  <c r="J88" i="6"/>
  <c r="I88" i="6"/>
  <c r="I87" i="6" s="1"/>
  <c r="I86" i="6" s="1"/>
  <c r="I85" i="6" s="1"/>
  <c r="J87" i="6"/>
  <c r="J86" i="6"/>
  <c r="L81" i="6"/>
  <c r="L80" i="6"/>
  <c r="L79" i="6" s="1"/>
  <c r="L78" i="6"/>
  <c r="K81" i="6"/>
  <c r="K80" i="6"/>
  <c r="K79" i="6" s="1"/>
  <c r="K78" i="6"/>
  <c r="J81" i="6"/>
  <c r="J80" i="6"/>
  <c r="J79" i="6" s="1"/>
  <c r="J78" i="6"/>
  <c r="I81" i="6"/>
  <c r="I80" i="6"/>
  <c r="I79" i="6" s="1"/>
  <c r="I78" i="6" s="1"/>
  <c r="L76" i="6"/>
  <c r="L75" i="6"/>
  <c r="L74" i="6" s="1"/>
  <c r="K76" i="6"/>
  <c r="K75" i="6" s="1"/>
  <c r="K74" i="6" s="1"/>
  <c r="J76" i="6"/>
  <c r="J75" i="6"/>
  <c r="J74" i="6" s="1"/>
  <c r="I76" i="6"/>
  <c r="I75" i="6" s="1"/>
  <c r="I74" i="6"/>
  <c r="L70" i="6"/>
  <c r="L69" i="6" s="1"/>
  <c r="K70" i="6"/>
  <c r="K69" i="6" s="1"/>
  <c r="J70" i="6"/>
  <c r="J69" i="6" s="1"/>
  <c r="I70" i="6"/>
  <c r="I69" i="6"/>
  <c r="L65" i="6"/>
  <c r="L64" i="6" s="1"/>
  <c r="K65" i="6"/>
  <c r="K64" i="6" s="1"/>
  <c r="K58" i="6" s="1"/>
  <c r="K57" i="6" s="1"/>
  <c r="J65" i="6"/>
  <c r="I65" i="6"/>
  <c r="I64" i="6"/>
  <c r="J64" i="6"/>
  <c r="L60" i="6"/>
  <c r="K60" i="6"/>
  <c r="K59" i="6" s="1"/>
  <c r="J60" i="6"/>
  <c r="J59" i="6" s="1"/>
  <c r="I60" i="6"/>
  <c r="I59" i="6" s="1"/>
  <c r="I58" i="6" s="1"/>
  <c r="I57" i="6" s="1"/>
  <c r="L59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K40" i="6"/>
  <c r="K39" i="6" s="1"/>
  <c r="K38" i="6" s="1"/>
  <c r="J40" i="6"/>
  <c r="J39" i="6" s="1"/>
  <c r="J38" i="6" s="1"/>
  <c r="I40" i="6"/>
  <c r="L39" i="6"/>
  <c r="L38" i="6" s="1"/>
  <c r="I39" i="6"/>
  <c r="I38" i="6" s="1"/>
  <c r="L36" i="6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/>
  <c r="I32" i="6" s="1"/>
  <c r="I31" i="6" s="1"/>
  <c r="L328" i="5"/>
  <c r="L327" i="5"/>
  <c r="K328" i="5"/>
  <c r="J328" i="5"/>
  <c r="I328" i="5"/>
  <c r="K327" i="5"/>
  <c r="J327" i="5"/>
  <c r="I327" i="5"/>
  <c r="L325" i="5"/>
  <c r="L324" i="5"/>
  <c r="K325" i="5"/>
  <c r="J325" i="5"/>
  <c r="I325" i="5"/>
  <c r="K324" i="5"/>
  <c r="J324" i="5"/>
  <c r="I324" i="5"/>
  <c r="L322" i="5"/>
  <c r="K322" i="5"/>
  <c r="J322" i="5"/>
  <c r="I322" i="5"/>
  <c r="L321" i="5"/>
  <c r="K321" i="5"/>
  <c r="J321" i="5"/>
  <c r="I321" i="5"/>
  <c r="L318" i="5"/>
  <c r="L317" i="5"/>
  <c r="K318" i="5"/>
  <c r="K317" i="5"/>
  <c r="J318" i="5"/>
  <c r="J317" i="5"/>
  <c r="I318" i="5"/>
  <c r="I317" i="5"/>
  <c r="L314" i="5"/>
  <c r="K314" i="5"/>
  <c r="K313" i="5"/>
  <c r="J314" i="5"/>
  <c r="J313" i="5"/>
  <c r="I314" i="5"/>
  <c r="I313" i="5"/>
  <c r="L313" i="5"/>
  <c r="L310" i="5"/>
  <c r="K310" i="5"/>
  <c r="K309" i="5"/>
  <c r="J310" i="5"/>
  <c r="J309" i="5"/>
  <c r="I310" i="5"/>
  <c r="I309" i="5"/>
  <c r="L309" i="5"/>
  <c r="L306" i="5"/>
  <c r="K306" i="5"/>
  <c r="J306" i="5"/>
  <c r="I306" i="5"/>
  <c r="L303" i="5"/>
  <c r="K303" i="5"/>
  <c r="J303" i="5"/>
  <c r="I303" i="5"/>
  <c r="L301" i="5"/>
  <c r="K301" i="5"/>
  <c r="K300" i="5"/>
  <c r="J301" i="5"/>
  <c r="J300" i="5"/>
  <c r="I301" i="5"/>
  <c r="I300" i="5"/>
  <c r="L300" i="5"/>
  <c r="L296" i="5"/>
  <c r="K296" i="5"/>
  <c r="J296" i="5"/>
  <c r="I296" i="5"/>
  <c r="L295" i="5"/>
  <c r="K295" i="5"/>
  <c r="J295" i="5"/>
  <c r="I295" i="5"/>
  <c r="L293" i="5"/>
  <c r="L292" i="5"/>
  <c r="K293" i="5"/>
  <c r="J293" i="5"/>
  <c r="I293" i="5"/>
  <c r="K292" i="5"/>
  <c r="J292" i="5"/>
  <c r="I292" i="5"/>
  <c r="L290" i="5"/>
  <c r="L289" i="5"/>
  <c r="K290" i="5"/>
  <c r="J290" i="5"/>
  <c r="J289" i="5"/>
  <c r="I290" i="5"/>
  <c r="K289" i="5"/>
  <c r="I289" i="5"/>
  <c r="L286" i="5"/>
  <c r="K286" i="5"/>
  <c r="K285" i="5"/>
  <c r="J286" i="5"/>
  <c r="J285" i="5"/>
  <c r="I286" i="5"/>
  <c r="I285" i="5"/>
  <c r="L285" i="5"/>
  <c r="L282" i="5"/>
  <c r="K282" i="5"/>
  <c r="J282" i="5"/>
  <c r="J281" i="5"/>
  <c r="I282" i="5"/>
  <c r="I281" i="5"/>
  <c r="L281" i="5"/>
  <c r="K281" i="5"/>
  <c r="L278" i="5"/>
  <c r="K278" i="5"/>
  <c r="J278" i="5"/>
  <c r="J277" i="5"/>
  <c r="I278" i="5"/>
  <c r="I277" i="5"/>
  <c r="L277" i="5"/>
  <c r="K277" i="5"/>
  <c r="L274" i="5"/>
  <c r="K274" i="5"/>
  <c r="J274" i="5"/>
  <c r="I274" i="5"/>
  <c r="L271" i="5"/>
  <c r="K271" i="5"/>
  <c r="J271" i="5"/>
  <c r="I271" i="5"/>
  <c r="L269" i="5"/>
  <c r="K269" i="5"/>
  <c r="K268" i="5"/>
  <c r="J269" i="5"/>
  <c r="J268" i="5"/>
  <c r="I269" i="5"/>
  <c r="I268" i="5"/>
  <c r="L268" i="5"/>
  <c r="L263" i="5"/>
  <c r="K263" i="5"/>
  <c r="K262" i="5"/>
  <c r="J263" i="5"/>
  <c r="J262" i="5"/>
  <c r="I263" i="5"/>
  <c r="L262" i="5"/>
  <c r="I262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3" i="5"/>
  <c r="K253" i="5"/>
  <c r="J253" i="5"/>
  <c r="J252" i="5"/>
  <c r="I253" i="5"/>
  <c r="L252" i="5"/>
  <c r="K252" i="5"/>
  <c r="I252" i="5"/>
  <c r="L249" i="5"/>
  <c r="L248" i="5"/>
  <c r="K249" i="5"/>
  <c r="J249" i="5"/>
  <c r="J248" i="5"/>
  <c r="I249" i="5"/>
  <c r="K248" i="5"/>
  <c r="I248" i="5"/>
  <c r="L245" i="5"/>
  <c r="K245" i="5"/>
  <c r="J245" i="5"/>
  <c r="J244" i="5"/>
  <c r="I245" i="5"/>
  <c r="L244" i="5"/>
  <c r="K244" i="5"/>
  <c r="I244" i="5"/>
  <c r="L241" i="5"/>
  <c r="K241" i="5"/>
  <c r="J241" i="5"/>
  <c r="I241" i="5"/>
  <c r="L238" i="5"/>
  <c r="K238" i="5"/>
  <c r="J238" i="5"/>
  <c r="I238" i="5"/>
  <c r="L236" i="5"/>
  <c r="L235" i="5"/>
  <c r="K236" i="5"/>
  <c r="J236" i="5"/>
  <c r="J235" i="5"/>
  <c r="I236" i="5"/>
  <c r="I235" i="5"/>
  <c r="K235" i="5"/>
  <c r="L231" i="5"/>
  <c r="L230" i="5"/>
  <c r="K231" i="5"/>
  <c r="K230" i="5"/>
  <c r="J231" i="5"/>
  <c r="J230" i="5"/>
  <c r="I231" i="5"/>
  <c r="I230" i="5"/>
  <c r="L228" i="5"/>
  <c r="K228" i="5"/>
  <c r="J228" i="5"/>
  <c r="I228" i="5"/>
  <c r="L227" i="5"/>
  <c r="K227" i="5"/>
  <c r="J227" i="5"/>
  <c r="I227" i="5"/>
  <c r="L225" i="5"/>
  <c r="K225" i="5"/>
  <c r="J225" i="5"/>
  <c r="I225" i="5"/>
  <c r="L224" i="5"/>
  <c r="K224" i="5"/>
  <c r="J224" i="5"/>
  <c r="I224" i="5"/>
  <c r="L221" i="5"/>
  <c r="L220" i="5"/>
  <c r="K221" i="5"/>
  <c r="J221" i="5"/>
  <c r="J220" i="5"/>
  <c r="I221" i="5"/>
  <c r="I220" i="5"/>
  <c r="K220" i="5"/>
  <c r="L217" i="5"/>
  <c r="L216" i="5"/>
  <c r="K217" i="5"/>
  <c r="J217" i="5"/>
  <c r="J216" i="5"/>
  <c r="I217" i="5"/>
  <c r="I216" i="5"/>
  <c r="K216" i="5"/>
  <c r="L213" i="5"/>
  <c r="L212" i="5"/>
  <c r="K213" i="5"/>
  <c r="K212" i="5"/>
  <c r="J213" i="5"/>
  <c r="J212" i="5"/>
  <c r="I213" i="5"/>
  <c r="I212" i="5"/>
  <c r="L209" i="5"/>
  <c r="K209" i="5"/>
  <c r="J209" i="5"/>
  <c r="I209" i="5"/>
  <c r="L206" i="5"/>
  <c r="K206" i="5"/>
  <c r="J206" i="5"/>
  <c r="I206" i="5"/>
  <c r="L204" i="5"/>
  <c r="L203" i="5"/>
  <c r="K204" i="5"/>
  <c r="J204" i="5"/>
  <c r="J203" i="5"/>
  <c r="I204" i="5"/>
  <c r="I203" i="5"/>
  <c r="K203" i="5"/>
  <c r="L197" i="5"/>
  <c r="K197" i="5"/>
  <c r="J197" i="5"/>
  <c r="J196" i="5"/>
  <c r="J195" i="5"/>
  <c r="I197" i="5"/>
  <c r="I196" i="5"/>
  <c r="I195" i="5"/>
  <c r="L196" i="5"/>
  <c r="L195" i="5"/>
  <c r="K196" i="5"/>
  <c r="K195" i="5"/>
  <c r="L193" i="5"/>
  <c r="K193" i="5"/>
  <c r="J193" i="5"/>
  <c r="I193" i="5"/>
  <c r="I192" i="5"/>
  <c r="I191" i="5"/>
  <c r="L192" i="5"/>
  <c r="L191" i="5"/>
  <c r="K192" i="5"/>
  <c r="J192" i="5"/>
  <c r="J191" i="5"/>
  <c r="K191" i="5"/>
  <c r="L184" i="5"/>
  <c r="L183" i="5"/>
  <c r="K184" i="5"/>
  <c r="J184" i="5"/>
  <c r="J183" i="5"/>
  <c r="I184" i="5"/>
  <c r="I183" i="5"/>
  <c r="K183" i="5"/>
  <c r="L181" i="5"/>
  <c r="K181" i="5"/>
  <c r="J181" i="5"/>
  <c r="J180" i="5"/>
  <c r="J179" i="5"/>
  <c r="I181" i="5"/>
  <c r="I180" i="5"/>
  <c r="L180" i="5"/>
  <c r="K180" i="5"/>
  <c r="K179" i="5"/>
  <c r="L174" i="5"/>
  <c r="K174" i="5"/>
  <c r="J174" i="5"/>
  <c r="J173" i="5"/>
  <c r="J172" i="5"/>
  <c r="I174" i="5"/>
  <c r="I173" i="5"/>
  <c r="I172" i="5"/>
  <c r="L173" i="5"/>
  <c r="L172" i="5"/>
  <c r="K173" i="5"/>
  <c r="K172" i="5"/>
  <c r="L168" i="5"/>
  <c r="K168" i="5"/>
  <c r="K167" i="5"/>
  <c r="J168" i="5"/>
  <c r="J167" i="5"/>
  <c r="I168" i="5"/>
  <c r="L167" i="5"/>
  <c r="I167" i="5"/>
  <c r="L163" i="5"/>
  <c r="K163" i="5"/>
  <c r="K162" i="5"/>
  <c r="J163" i="5"/>
  <c r="J162" i="5"/>
  <c r="I163" i="5"/>
  <c r="I162" i="5"/>
  <c r="L162" i="5"/>
  <c r="L159" i="5"/>
  <c r="L158" i="5"/>
  <c r="L157" i="5"/>
  <c r="K159" i="5"/>
  <c r="K158" i="5"/>
  <c r="K157" i="5"/>
  <c r="J159" i="5"/>
  <c r="J158" i="5"/>
  <c r="J157" i="5"/>
  <c r="I159" i="5"/>
  <c r="I158" i="5"/>
  <c r="I157" i="5"/>
  <c r="L154" i="5"/>
  <c r="K154" i="5"/>
  <c r="J154" i="5"/>
  <c r="J153" i="5"/>
  <c r="I154" i="5"/>
  <c r="I153" i="5"/>
  <c r="L153" i="5"/>
  <c r="L147" i="5"/>
  <c r="L146" i="5"/>
  <c r="K153" i="5"/>
  <c r="L149" i="5"/>
  <c r="L148" i="5"/>
  <c r="K149" i="5"/>
  <c r="K148" i="5"/>
  <c r="K147" i="5"/>
  <c r="K146" i="5"/>
  <c r="J149" i="5"/>
  <c r="J148" i="5"/>
  <c r="I149" i="5"/>
  <c r="I148" i="5"/>
  <c r="L143" i="5"/>
  <c r="L142" i="5" s="1"/>
  <c r="L141" i="5" s="1"/>
  <c r="L127" i="5" s="1"/>
  <c r="K143" i="5"/>
  <c r="K142" i="5" s="1"/>
  <c r="K141" i="5" s="1"/>
  <c r="K127" i="5" s="1"/>
  <c r="J143" i="5"/>
  <c r="J142" i="5" s="1"/>
  <c r="J141" i="5" s="1"/>
  <c r="J127" i="5" s="1"/>
  <c r="I143" i="5"/>
  <c r="I142" i="5"/>
  <c r="I141" i="5"/>
  <c r="L139" i="5"/>
  <c r="L138" i="5"/>
  <c r="K139" i="5"/>
  <c r="J139" i="5"/>
  <c r="J138" i="5"/>
  <c r="I139" i="5"/>
  <c r="I138" i="5"/>
  <c r="K138" i="5"/>
  <c r="L135" i="5"/>
  <c r="K135" i="5"/>
  <c r="K134" i="5"/>
  <c r="K133" i="5"/>
  <c r="J135" i="5"/>
  <c r="J134" i="5"/>
  <c r="J133" i="5"/>
  <c r="I135" i="5"/>
  <c r="L134" i="5"/>
  <c r="L133" i="5"/>
  <c r="I134" i="5"/>
  <c r="I133" i="5"/>
  <c r="L130" i="5"/>
  <c r="L129" i="5"/>
  <c r="L128" i="5"/>
  <c r="K130" i="5"/>
  <c r="K129" i="5"/>
  <c r="J130" i="5"/>
  <c r="J129" i="5"/>
  <c r="J128" i="5"/>
  <c r="I130" i="5"/>
  <c r="I129" i="5"/>
  <c r="I128" i="5"/>
  <c r="I127" i="5"/>
  <c r="K128" i="5"/>
  <c r="L125" i="5"/>
  <c r="K125" i="5"/>
  <c r="K124" i="5"/>
  <c r="K123" i="5"/>
  <c r="J125" i="5"/>
  <c r="I125" i="5"/>
  <c r="I124" i="5"/>
  <c r="I123" i="5"/>
  <c r="L124" i="5"/>
  <c r="J124" i="5"/>
  <c r="J123" i="5"/>
  <c r="L123" i="5"/>
  <c r="L121" i="5"/>
  <c r="K121" i="5"/>
  <c r="K120" i="5"/>
  <c r="K119" i="5"/>
  <c r="J121" i="5"/>
  <c r="J120" i="5"/>
  <c r="J119" i="5"/>
  <c r="I121" i="5"/>
  <c r="I120" i="5"/>
  <c r="L120" i="5"/>
  <c r="L119" i="5"/>
  <c r="I119" i="5"/>
  <c r="L117" i="5"/>
  <c r="L116" i="5"/>
  <c r="L115" i="5"/>
  <c r="K117" i="5"/>
  <c r="K116" i="5"/>
  <c r="K115" i="5"/>
  <c r="J117" i="5"/>
  <c r="J116" i="5"/>
  <c r="J115" i="5"/>
  <c r="I117" i="5"/>
  <c r="I116" i="5"/>
  <c r="I115" i="5"/>
  <c r="L113" i="5"/>
  <c r="K113" i="5"/>
  <c r="J113" i="5"/>
  <c r="J112" i="5"/>
  <c r="J111" i="5"/>
  <c r="I113" i="5"/>
  <c r="I112" i="5"/>
  <c r="I111" i="5"/>
  <c r="L112" i="5"/>
  <c r="K112" i="5"/>
  <c r="K111" i="5"/>
  <c r="L111" i="5"/>
  <c r="L108" i="5"/>
  <c r="K108" i="5"/>
  <c r="K107" i="5"/>
  <c r="K106" i="5"/>
  <c r="J108" i="5"/>
  <c r="J107" i="5"/>
  <c r="J106" i="5"/>
  <c r="I108" i="5"/>
  <c r="I107" i="5"/>
  <c r="L107" i="5"/>
  <c r="L106" i="5"/>
  <c r="I106" i="5"/>
  <c r="L102" i="5"/>
  <c r="K102" i="5"/>
  <c r="K101" i="5"/>
  <c r="J102" i="5"/>
  <c r="I102" i="5"/>
  <c r="L101" i="5"/>
  <c r="J101" i="5"/>
  <c r="I101" i="5"/>
  <c r="L98" i="5"/>
  <c r="L97" i="5"/>
  <c r="L96" i="5"/>
  <c r="K98" i="5"/>
  <c r="K97" i="5"/>
  <c r="K96" i="5"/>
  <c r="J98" i="5"/>
  <c r="J97" i="5"/>
  <c r="J96" i="5"/>
  <c r="I98" i="5"/>
  <c r="I97" i="5"/>
  <c r="I96" i="5"/>
  <c r="L93" i="5"/>
  <c r="L92" i="5"/>
  <c r="L91" i="5"/>
  <c r="K93" i="5"/>
  <c r="J93" i="5"/>
  <c r="J92" i="5"/>
  <c r="J91" i="5"/>
  <c r="I93" i="5"/>
  <c r="I92" i="5"/>
  <c r="I91" i="5"/>
  <c r="K92" i="5"/>
  <c r="K91" i="5"/>
  <c r="L88" i="5"/>
  <c r="L87" i="5"/>
  <c r="L86" i="5"/>
  <c r="K88" i="5"/>
  <c r="K87" i="5"/>
  <c r="K86" i="5"/>
  <c r="J88" i="5"/>
  <c r="J87" i="5"/>
  <c r="J86" i="5"/>
  <c r="J85" i="5"/>
  <c r="I88" i="5"/>
  <c r="I87" i="5"/>
  <c r="I86" i="5"/>
  <c r="L81" i="5"/>
  <c r="K81" i="5"/>
  <c r="K80" i="5"/>
  <c r="K79" i="5"/>
  <c r="K78" i="5"/>
  <c r="J81" i="5"/>
  <c r="J80" i="5"/>
  <c r="J79" i="5"/>
  <c r="J78" i="5"/>
  <c r="I81" i="5"/>
  <c r="L80" i="5"/>
  <c r="L79" i="5"/>
  <c r="L78" i="5"/>
  <c r="I80" i="5"/>
  <c r="I79" i="5"/>
  <c r="I78" i="5"/>
  <c r="L76" i="5"/>
  <c r="K76" i="5"/>
  <c r="K75" i="5"/>
  <c r="K74" i="5"/>
  <c r="J76" i="5"/>
  <c r="J75" i="5"/>
  <c r="J74" i="5"/>
  <c r="I76" i="5"/>
  <c r="I75" i="5"/>
  <c r="I74" i="5"/>
  <c r="L75" i="5"/>
  <c r="L74" i="5"/>
  <c r="L70" i="5"/>
  <c r="K70" i="5"/>
  <c r="K69" i="5"/>
  <c r="J70" i="5"/>
  <c r="J69" i="5"/>
  <c r="I70" i="5"/>
  <c r="I69" i="5"/>
  <c r="L69" i="5"/>
  <c r="L65" i="5"/>
  <c r="K65" i="5"/>
  <c r="K64" i="5"/>
  <c r="J65" i="5"/>
  <c r="J64" i="5"/>
  <c r="I65" i="5"/>
  <c r="I64" i="5"/>
  <c r="L64" i="5"/>
  <c r="L60" i="5"/>
  <c r="K60" i="5"/>
  <c r="K59" i="5"/>
  <c r="J60" i="5"/>
  <c r="J59" i="5"/>
  <c r="I60" i="5"/>
  <c r="I59" i="5"/>
  <c r="L59" i="5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/>
  <c r="I43" i="5"/>
  <c r="I42" i="5"/>
  <c r="L40" i="5"/>
  <c r="K40" i="5"/>
  <c r="J40" i="5"/>
  <c r="J39" i="5" s="1"/>
  <c r="J38" i="5" s="1"/>
  <c r="I40" i="5"/>
  <c r="L39" i="5"/>
  <c r="L38" i="5" s="1"/>
  <c r="K39" i="5"/>
  <c r="K38" i="5" s="1"/>
  <c r="I39" i="5"/>
  <c r="I38" i="5"/>
  <c r="L36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/>
  <c r="I32" i="5"/>
  <c r="I31" i="5"/>
  <c r="L356" i="4"/>
  <c r="K356" i="4"/>
  <c r="J356" i="4"/>
  <c r="I356" i="4"/>
  <c r="L355" i="4"/>
  <c r="K355" i="4"/>
  <c r="J355" i="4"/>
  <c r="I355" i="4"/>
  <c r="L353" i="4"/>
  <c r="K353" i="4"/>
  <c r="J353" i="4"/>
  <c r="J352" i="4"/>
  <c r="I353" i="4"/>
  <c r="L352" i="4"/>
  <c r="K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J341" i="4"/>
  <c r="I342" i="4"/>
  <c r="L341" i="4"/>
  <c r="K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J328" i="4"/>
  <c r="I329" i="4"/>
  <c r="L328" i="4"/>
  <c r="K328" i="4"/>
  <c r="I328" i="4"/>
  <c r="L327" i="4"/>
  <c r="K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J320" i="4"/>
  <c r="I321" i="4"/>
  <c r="L320" i="4"/>
  <c r="K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I295" i="4"/>
  <c r="L294" i="4"/>
  <c r="K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J284" i="4"/>
  <c r="I285" i="4"/>
  <c r="L284" i="4"/>
  <c r="K284" i="4"/>
  <c r="I284" i="4"/>
  <c r="L281" i="4"/>
  <c r="K281" i="4"/>
  <c r="J281" i="4"/>
  <c r="J280" i="4"/>
  <c r="I281" i="4"/>
  <c r="L280" i="4"/>
  <c r="K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J272" i="4"/>
  <c r="I273" i="4"/>
  <c r="L272" i="4"/>
  <c r="K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J263" i="4"/>
  <c r="I264" i="4"/>
  <c r="L263" i="4"/>
  <c r="K263" i="4"/>
  <c r="I263" i="4"/>
  <c r="L262" i="4"/>
  <c r="K262" i="4"/>
  <c r="I262" i="4"/>
  <c r="L259" i="4"/>
  <c r="K259" i="4"/>
  <c r="J259" i="4"/>
  <c r="J258" i="4"/>
  <c r="I259" i="4"/>
  <c r="L258" i="4"/>
  <c r="K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J252" i="4"/>
  <c r="I253" i="4"/>
  <c r="L252" i="4"/>
  <c r="K252" i="4"/>
  <c r="I252" i="4"/>
  <c r="L249" i="4"/>
  <c r="K249" i="4"/>
  <c r="J249" i="4"/>
  <c r="J248" i="4"/>
  <c r="I249" i="4"/>
  <c r="L248" i="4"/>
  <c r="K248" i="4"/>
  <c r="I248" i="4"/>
  <c r="L245" i="4"/>
  <c r="K245" i="4"/>
  <c r="J245" i="4"/>
  <c r="I245" i="4"/>
  <c r="L244" i="4"/>
  <c r="K244" i="4"/>
  <c r="J244" i="4"/>
  <c r="I244" i="4"/>
  <c r="L241" i="4"/>
  <c r="K241" i="4"/>
  <c r="J241" i="4"/>
  <c r="J240" i="4"/>
  <c r="I241" i="4"/>
  <c r="L240" i="4"/>
  <c r="K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J231" i="4"/>
  <c r="J230" i="4"/>
  <c r="I232" i="4"/>
  <c r="L231" i="4"/>
  <c r="K231" i="4"/>
  <c r="I231" i="4"/>
  <c r="L230" i="4"/>
  <c r="K230" i="4"/>
  <c r="I230" i="4"/>
  <c r="L229" i="4"/>
  <c r="K229" i="4"/>
  <c r="I229" i="4"/>
  <c r="L225" i="4"/>
  <c r="K225" i="4"/>
  <c r="J225" i="4"/>
  <c r="J224" i="4"/>
  <c r="J223" i="4"/>
  <c r="I225" i="4"/>
  <c r="L224" i="4"/>
  <c r="K224" i="4"/>
  <c r="I224" i="4"/>
  <c r="L223" i="4"/>
  <c r="K223" i="4"/>
  <c r="I223" i="4"/>
  <c r="L221" i="4"/>
  <c r="K221" i="4"/>
  <c r="J221" i="4"/>
  <c r="I221" i="4"/>
  <c r="L220" i="4"/>
  <c r="K220" i="4"/>
  <c r="J220" i="4"/>
  <c r="J219" i="4"/>
  <c r="I220" i="4"/>
  <c r="L219" i="4"/>
  <c r="K219" i="4"/>
  <c r="I219" i="4"/>
  <c r="L212" i="4"/>
  <c r="K212" i="4"/>
  <c r="J212" i="4"/>
  <c r="J211" i="4"/>
  <c r="I212" i="4"/>
  <c r="L211" i="4"/>
  <c r="K211" i="4"/>
  <c r="I211" i="4"/>
  <c r="L209" i="4"/>
  <c r="K209" i="4"/>
  <c r="J209" i="4"/>
  <c r="J208" i="4"/>
  <c r="I209" i="4"/>
  <c r="L208" i="4"/>
  <c r="K208" i="4"/>
  <c r="I208" i="4"/>
  <c r="L207" i="4"/>
  <c r="K207" i="4"/>
  <c r="I207" i="4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J192" i="4"/>
  <c r="I193" i="4"/>
  <c r="L192" i="4"/>
  <c r="K192" i="4"/>
  <c r="I192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I178" i="4"/>
  <c r="L177" i="4"/>
  <c r="K177" i="4"/>
  <c r="I177" i="4"/>
  <c r="L176" i="4"/>
  <c r="K176" i="4"/>
  <c r="I176" i="4"/>
  <c r="L172" i="4"/>
  <c r="K172" i="4"/>
  <c r="J172" i="4"/>
  <c r="J171" i="4"/>
  <c r="I172" i="4"/>
  <c r="L171" i="4"/>
  <c r="K171" i="4"/>
  <c r="I171" i="4"/>
  <c r="L167" i="4"/>
  <c r="K167" i="4"/>
  <c r="J167" i="4"/>
  <c r="J166" i="4"/>
  <c r="I167" i="4"/>
  <c r="L166" i="4"/>
  <c r="K166" i="4"/>
  <c r="I166" i="4"/>
  <c r="L165" i="4"/>
  <c r="K165" i="4"/>
  <c r="I165" i="4"/>
  <c r="L163" i="4"/>
  <c r="K163" i="4"/>
  <c r="J163" i="4"/>
  <c r="I163" i="4"/>
  <c r="L162" i="4"/>
  <c r="K162" i="4"/>
  <c r="J162" i="4"/>
  <c r="J161" i="4"/>
  <c r="I162" i="4"/>
  <c r="L161" i="4"/>
  <c r="K161" i="4"/>
  <c r="I161" i="4"/>
  <c r="L160" i="4"/>
  <c r="K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J152" i="4"/>
  <c r="J151" i="4"/>
  <c r="J150" i="4"/>
  <c r="I153" i="4"/>
  <c r="L152" i="4"/>
  <c r="K152" i="4"/>
  <c r="I152" i="4"/>
  <c r="L151" i="4"/>
  <c r="K151" i="4"/>
  <c r="I151" i="4"/>
  <c r="L150" i="4"/>
  <c r="K150" i="4"/>
  <c r="I150" i="4"/>
  <c r="L147" i="4"/>
  <c r="K147" i="4"/>
  <c r="K146" i="4" s="1"/>
  <c r="K145" i="4" s="1"/>
  <c r="K131" i="4" s="1"/>
  <c r="J147" i="4"/>
  <c r="J146" i="4" s="1"/>
  <c r="J145" i="4" s="1"/>
  <c r="J131" i="4" s="1"/>
  <c r="I147" i="4"/>
  <c r="L146" i="4"/>
  <c r="L145" i="4" s="1"/>
  <c r="L131" i="4" s="1"/>
  <c r="I146" i="4"/>
  <c r="I145" i="4"/>
  <c r="L143" i="4"/>
  <c r="K143" i="4"/>
  <c r="J143" i="4"/>
  <c r="J142" i="4"/>
  <c r="I143" i="4"/>
  <c r="L142" i="4"/>
  <c r="K142" i="4"/>
  <c r="I142" i="4"/>
  <c r="L139" i="4"/>
  <c r="K139" i="4"/>
  <c r="J139" i="4"/>
  <c r="J138" i="4"/>
  <c r="J137" i="4"/>
  <c r="I139" i="4"/>
  <c r="L138" i="4"/>
  <c r="K138" i="4"/>
  <c r="I138" i="4"/>
  <c r="L137" i="4"/>
  <c r="K137" i="4"/>
  <c r="I137" i="4"/>
  <c r="L134" i="4"/>
  <c r="K134" i="4"/>
  <c r="J134" i="4"/>
  <c r="J133" i="4"/>
  <c r="J132" i="4"/>
  <c r="I134" i="4"/>
  <c r="L133" i="4"/>
  <c r="K133" i="4"/>
  <c r="I133" i="4"/>
  <c r="L132" i="4"/>
  <c r="K132" i="4"/>
  <c r="I132" i="4"/>
  <c r="I131" i="4"/>
  <c r="L129" i="4"/>
  <c r="K129" i="4"/>
  <c r="J129" i="4"/>
  <c r="I129" i="4"/>
  <c r="L128" i="4"/>
  <c r="K128" i="4"/>
  <c r="J128" i="4"/>
  <c r="J127" i="4"/>
  <c r="I128" i="4"/>
  <c r="L127" i="4"/>
  <c r="K127" i="4"/>
  <c r="I127" i="4"/>
  <c r="L125" i="4"/>
  <c r="K125" i="4"/>
  <c r="J125" i="4"/>
  <c r="I125" i="4"/>
  <c r="L124" i="4"/>
  <c r="K124" i="4"/>
  <c r="J124" i="4"/>
  <c r="J123" i="4"/>
  <c r="I124" i="4"/>
  <c r="L123" i="4"/>
  <c r="K123" i="4"/>
  <c r="I123" i="4"/>
  <c r="L121" i="4"/>
  <c r="K121" i="4"/>
  <c r="J121" i="4"/>
  <c r="I121" i="4"/>
  <c r="L120" i="4"/>
  <c r="K120" i="4"/>
  <c r="J120" i="4"/>
  <c r="J119" i="4"/>
  <c r="I120" i="4"/>
  <c r="L119" i="4"/>
  <c r="K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J110" i="4"/>
  <c r="J109" i="4"/>
  <c r="I111" i="4"/>
  <c r="L110" i="4"/>
  <c r="K110" i="4"/>
  <c r="I110" i="4"/>
  <c r="L109" i="4"/>
  <c r="K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J101" i="4"/>
  <c r="J100" i="4"/>
  <c r="I102" i="4"/>
  <c r="L101" i="4"/>
  <c r="K101" i="4"/>
  <c r="I101" i="4"/>
  <c r="L100" i="4"/>
  <c r="K100" i="4"/>
  <c r="I100" i="4"/>
  <c r="L97" i="4"/>
  <c r="K97" i="4"/>
  <c r="J97" i="4"/>
  <c r="J96" i="4"/>
  <c r="J95" i="4"/>
  <c r="I97" i="4"/>
  <c r="L96" i="4"/>
  <c r="K96" i="4"/>
  <c r="I96" i="4"/>
  <c r="L95" i="4"/>
  <c r="K95" i="4"/>
  <c r="I95" i="4"/>
  <c r="L92" i="4"/>
  <c r="K92" i="4"/>
  <c r="J92" i="4"/>
  <c r="J91" i="4"/>
  <c r="J90" i="4"/>
  <c r="I92" i="4"/>
  <c r="L91" i="4"/>
  <c r="K91" i="4"/>
  <c r="I91" i="4"/>
  <c r="L90" i="4"/>
  <c r="K90" i="4"/>
  <c r="I90" i="4"/>
  <c r="L89" i="4"/>
  <c r="K89" i="4"/>
  <c r="I89" i="4"/>
  <c r="L85" i="4"/>
  <c r="K85" i="4"/>
  <c r="J85" i="4"/>
  <c r="J84" i="4"/>
  <c r="J83" i="4"/>
  <c r="J82" i="4"/>
  <c r="I85" i="4"/>
  <c r="L84" i="4"/>
  <c r="K84" i="4"/>
  <c r="I84" i="4"/>
  <c r="L83" i="4"/>
  <c r="K83" i="4"/>
  <c r="I83" i="4"/>
  <c r="L82" i="4"/>
  <c r="K82" i="4"/>
  <c r="I82" i="4"/>
  <c r="L80" i="4"/>
  <c r="K80" i="4"/>
  <c r="J80" i="4"/>
  <c r="J79" i="4"/>
  <c r="J78" i="4"/>
  <c r="I80" i="4"/>
  <c r="L79" i="4"/>
  <c r="K79" i="4"/>
  <c r="I79" i="4"/>
  <c r="L78" i="4"/>
  <c r="K78" i="4"/>
  <c r="I78" i="4"/>
  <c r="L74" i="4"/>
  <c r="K74" i="4"/>
  <c r="J74" i="4"/>
  <c r="J73" i="4"/>
  <c r="J62" i="4"/>
  <c r="J61" i="4"/>
  <c r="I74" i="4"/>
  <c r="L73" i="4"/>
  <c r="K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I62" i="4"/>
  <c r="L61" i="4"/>
  <c r="K61" i="4"/>
  <c r="I61" i="4"/>
  <c r="L45" i="4"/>
  <c r="K45" i="4"/>
  <c r="J45" i="4"/>
  <c r="J44" i="4" s="1"/>
  <c r="J43" i="4" s="1"/>
  <c r="J42" i="4" s="1"/>
  <c r="I45" i="4"/>
  <c r="L44" i="4"/>
  <c r="L43" i="4" s="1"/>
  <c r="L42" i="4" s="1"/>
  <c r="K44" i="4"/>
  <c r="K43" i="4" s="1"/>
  <c r="K42" i="4" s="1"/>
  <c r="I44" i="4"/>
  <c r="I43" i="4" s="1"/>
  <c r="I42" i="4" s="1"/>
  <c r="L40" i="4"/>
  <c r="L39" i="4" s="1"/>
  <c r="L38" i="4" s="1"/>
  <c r="K40" i="4"/>
  <c r="K39" i="4" s="1"/>
  <c r="K38" i="4" s="1"/>
  <c r="J40" i="4"/>
  <c r="J39" i="4"/>
  <c r="J38" i="4" s="1"/>
  <c r="I40" i="4"/>
  <c r="I39" i="4"/>
  <c r="I38" i="4" s="1"/>
  <c r="L36" i="4"/>
  <c r="K36" i="4"/>
  <c r="J36" i="4"/>
  <c r="I36" i="4"/>
  <c r="L34" i="4"/>
  <c r="K34" i="4"/>
  <c r="J34" i="4"/>
  <c r="J33" i="4" s="1"/>
  <c r="J32" i="4" s="1"/>
  <c r="I34" i="4"/>
  <c r="L33" i="4"/>
  <c r="K33" i="4"/>
  <c r="K32" i="4" s="1"/>
  <c r="I33" i="4"/>
  <c r="I32" i="4" s="1"/>
  <c r="L32" i="4"/>
  <c r="L355" i="3"/>
  <c r="L354" i="3" s="1"/>
  <c r="K355" i="3"/>
  <c r="J355" i="3"/>
  <c r="J354" i="3" s="1"/>
  <c r="I355" i="3"/>
  <c r="I354" i="3" s="1"/>
  <c r="K354" i="3"/>
  <c r="L352" i="3"/>
  <c r="K352" i="3"/>
  <c r="J352" i="3"/>
  <c r="I352" i="3"/>
  <c r="L351" i="3"/>
  <c r="K351" i="3"/>
  <c r="J351" i="3"/>
  <c r="I351" i="3"/>
  <c r="L349" i="3"/>
  <c r="K349" i="3"/>
  <c r="J349" i="3"/>
  <c r="I349" i="3"/>
  <c r="L348" i="3"/>
  <c r="K348" i="3"/>
  <c r="J348" i="3"/>
  <c r="I348" i="3"/>
  <c r="L345" i="3"/>
  <c r="K345" i="3"/>
  <c r="J345" i="3"/>
  <c r="I345" i="3"/>
  <c r="L344" i="3"/>
  <c r="K344" i="3"/>
  <c r="J344" i="3"/>
  <c r="I344" i="3"/>
  <c r="L341" i="3"/>
  <c r="K341" i="3"/>
  <c r="J341" i="3"/>
  <c r="I341" i="3"/>
  <c r="L340" i="3"/>
  <c r="K340" i="3"/>
  <c r="J340" i="3"/>
  <c r="I340" i="3"/>
  <c r="L337" i="3"/>
  <c r="K337" i="3"/>
  <c r="J337" i="3"/>
  <c r="I337" i="3"/>
  <c r="L336" i="3"/>
  <c r="K336" i="3"/>
  <c r="J336" i="3"/>
  <c r="I336" i="3"/>
  <c r="L333" i="3"/>
  <c r="K333" i="3"/>
  <c r="J333" i="3"/>
  <c r="I333" i="3"/>
  <c r="L330" i="3"/>
  <c r="K330" i="3"/>
  <c r="J330" i="3"/>
  <c r="I330" i="3"/>
  <c r="L328" i="3"/>
  <c r="L327" i="3" s="1"/>
  <c r="L326" i="3" s="1"/>
  <c r="K328" i="3"/>
  <c r="J328" i="3"/>
  <c r="J327" i="3" s="1"/>
  <c r="J326" i="3" s="1"/>
  <c r="I328" i="3"/>
  <c r="I327" i="3" s="1"/>
  <c r="K327" i="3"/>
  <c r="K326" i="3"/>
  <c r="L323" i="3"/>
  <c r="K323" i="3"/>
  <c r="K322" i="3" s="1"/>
  <c r="J323" i="3"/>
  <c r="J322" i="3" s="1"/>
  <c r="I323" i="3"/>
  <c r="L322" i="3"/>
  <c r="I322" i="3"/>
  <c r="L320" i="3"/>
  <c r="K320" i="3"/>
  <c r="K319" i="3" s="1"/>
  <c r="J320" i="3"/>
  <c r="J319" i="3" s="1"/>
  <c r="I320" i="3"/>
  <c r="L319" i="3"/>
  <c r="I319" i="3"/>
  <c r="L317" i="3"/>
  <c r="K317" i="3"/>
  <c r="K316" i="3" s="1"/>
  <c r="J317" i="3"/>
  <c r="I317" i="3"/>
  <c r="L316" i="3"/>
  <c r="J316" i="3"/>
  <c r="I316" i="3"/>
  <c r="L313" i="3"/>
  <c r="K313" i="3"/>
  <c r="K312" i="3" s="1"/>
  <c r="J313" i="3"/>
  <c r="J312" i="3" s="1"/>
  <c r="I313" i="3"/>
  <c r="L312" i="3"/>
  <c r="I312" i="3"/>
  <c r="L309" i="3"/>
  <c r="K309" i="3"/>
  <c r="K308" i="3" s="1"/>
  <c r="J309" i="3"/>
  <c r="J308" i="3" s="1"/>
  <c r="I309" i="3"/>
  <c r="I308" i="3" s="1"/>
  <c r="L308" i="3"/>
  <c r="L305" i="3"/>
  <c r="K305" i="3"/>
  <c r="K304" i="3" s="1"/>
  <c r="J305" i="3"/>
  <c r="J304" i="3" s="1"/>
  <c r="I305" i="3"/>
  <c r="I304" i="3" s="1"/>
  <c r="L304" i="3"/>
  <c r="L301" i="3"/>
  <c r="K301" i="3"/>
  <c r="J301" i="3"/>
  <c r="I301" i="3"/>
  <c r="L298" i="3"/>
  <c r="K298" i="3"/>
  <c r="J298" i="3"/>
  <c r="I298" i="3"/>
  <c r="L296" i="3"/>
  <c r="K296" i="3"/>
  <c r="K295" i="3" s="1"/>
  <c r="K294" i="3" s="1"/>
  <c r="K293" i="3" s="1"/>
  <c r="J296" i="3"/>
  <c r="I296" i="3"/>
  <c r="L295" i="3"/>
  <c r="J295" i="3"/>
  <c r="J294" i="3" s="1"/>
  <c r="I295" i="3"/>
  <c r="L294" i="3"/>
  <c r="L293" i="3" s="1"/>
  <c r="L290" i="3"/>
  <c r="K290" i="3"/>
  <c r="J290" i="3"/>
  <c r="J289" i="3" s="1"/>
  <c r="I290" i="3"/>
  <c r="L289" i="3"/>
  <c r="K289" i="3"/>
  <c r="I289" i="3"/>
  <c r="L287" i="3"/>
  <c r="L286" i="3" s="1"/>
  <c r="K287" i="3"/>
  <c r="J287" i="3"/>
  <c r="J286" i="3" s="1"/>
  <c r="I287" i="3"/>
  <c r="I286" i="3" s="1"/>
  <c r="K286" i="3"/>
  <c r="L284" i="3"/>
  <c r="L283" i="3" s="1"/>
  <c r="K284" i="3"/>
  <c r="J284" i="3"/>
  <c r="J283" i="3" s="1"/>
  <c r="I284" i="3"/>
  <c r="I283" i="3" s="1"/>
  <c r="K283" i="3"/>
  <c r="L280" i="3"/>
  <c r="L279" i="3" s="1"/>
  <c r="K280" i="3"/>
  <c r="J280" i="3"/>
  <c r="J279" i="3" s="1"/>
  <c r="I280" i="3"/>
  <c r="I279" i="3" s="1"/>
  <c r="K279" i="3"/>
  <c r="L276" i="3"/>
  <c r="K276" i="3"/>
  <c r="J276" i="3"/>
  <c r="I276" i="3"/>
  <c r="L275" i="3"/>
  <c r="K275" i="3"/>
  <c r="J275" i="3"/>
  <c r="I275" i="3"/>
  <c r="L272" i="3"/>
  <c r="L271" i="3" s="1"/>
  <c r="K272" i="3"/>
  <c r="J272" i="3"/>
  <c r="J271" i="3" s="1"/>
  <c r="I272" i="3"/>
  <c r="I271" i="3" s="1"/>
  <c r="K271" i="3"/>
  <c r="L268" i="3"/>
  <c r="K268" i="3"/>
  <c r="J268" i="3"/>
  <c r="I268" i="3"/>
  <c r="L265" i="3"/>
  <c r="K265" i="3"/>
  <c r="J265" i="3"/>
  <c r="I265" i="3"/>
  <c r="L263" i="3"/>
  <c r="L262" i="3" s="1"/>
  <c r="K263" i="3"/>
  <c r="J263" i="3"/>
  <c r="J262" i="3" s="1"/>
  <c r="J261" i="3" s="1"/>
  <c r="I263" i="3"/>
  <c r="I262" i="3" s="1"/>
  <c r="K262" i="3"/>
  <c r="K261" i="3" s="1"/>
  <c r="L258" i="3"/>
  <c r="K258" i="3"/>
  <c r="K257" i="3" s="1"/>
  <c r="J258" i="3"/>
  <c r="J257" i="3"/>
  <c r="I258" i="3"/>
  <c r="L257" i="3"/>
  <c r="I257" i="3"/>
  <c r="L255" i="3"/>
  <c r="K255" i="3"/>
  <c r="K254" i="3" s="1"/>
  <c r="J255" i="3"/>
  <c r="J254" i="3"/>
  <c r="I255" i="3"/>
  <c r="L254" i="3"/>
  <c r="I254" i="3"/>
  <c r="L252" i="3"/>
  <c r="K252" i="3"/>
  <c r="J252" i="3"/>
  <c r="I252" i="3"/>
  <c r="I251" i="3" s="1"/>
  <c r="L251" i="3"/>
  <c r="K251" i="3"/>
  <c r="J251" i="3"/>
  <c r="L248" i="3"/>
  <c r="K248" i="3"/>
  <c r="K247" i="3" s="1"/>
  <c r="J248" i="3"/>
  <c r="J247" i="3"/>
  <c r="I248" i="3"/>
  <c r="L247" i="3"/>
  <c r="I247" i="3"/>
  <c r="L244" i="3"/>
  <c r="K244" i="3"/>
  <c r="K243" i="3" s="1"/>
  <c r="J244" i="3"/>
  <c r="J243" i="3"/>
  <c r="I244" i="3"/>
  <c r="L243" i="3"/>
  <c r="I243" i="3"/>
  <c r="L240" i="3"/>
  <c r="K240" i="3"/>
  <c r="K239" i="3" s="1"/>
  <c r="J240" i="3"/>
  <c r="J239" i="3"/>
  <c r="I240" i="3"/>
  <c r="L239" i="3"/>
  <c r="I239" i="3"/>
  <c r="L236" i="3"/>
  <c r="K236" i="3"/>
  <c r="J236" i="3"/>
  <c r="I236" i="3"/>
  <c r="L233" i="3"/>
  <c r="K233" i="3"/>
  <c r="J233" i="3"/>
  <c r="I233" i="3"/>
  <c r="L231" i="3"/>
  <c r="K231" i="3"/>
  <c r="J231" i="3"/>
  <c r="J230" i="3"/>
  <c r="J229" i="3" s="1"/>
  <c r="J228" i="3" s="1"/>
  <c r="I231" i="3"/>
  <c r="L230" i="3"/>
  <c r="K230" i="3"/>
  <c r="I230" i="3"/>
  <c r="I229" i="3" s="1"/>
  <c r="L229" i="3"/>
  <c r="L224" i="3"/>
  <c r="K224" i="3"/>
  <c r="K223" i="3" s="1"/>
  <c r="K222" i="3" s="1"/>
  <c r="J224" i="3"/>
  <c r="J223" i="3"/>
  <c r="J222" i="3" s="1"/>
  <c r="I224" i="3"/>
  <c r="I223" i="3" s="1"/>
  <c r="I222" i="3" s="1"/>
  <c r="L223" i="3"/>
  <c r="L222" i="3"/>
  <c r="L220" i="3"/>
  <c r="K220" i="3"/>
  <c r="K219" i="3" s="1"/>
  <c r="K218" i="3" s="1"/>
  <c r="J220" i="3"/>
  <c r="J219" i="3"/>
  <c r="J218" i="3" s="1"/>
  <c r="I220" i="3"/>
  <c r="I219" i="3" s="1"/>
  <c r="I218" i="3" s="1"/>
  <c r="L219" i="3"/>
  <c r="L218" i="3"/>
  <c r="L211" i="3"/>
  <c r="K211" i="3"/>
  <c r="K210" i="3" s="1"/>
  <c r="J211" i="3"/>
  <c r="J210" i="3" s="1"/>
  <c r="I211" i="3"/>
  <c r="I210" i="3" s="1"/>
  <c r="I206" i="3" s="1"/>
  <c r="L210" i="3"/>
  <c r="L208" i="3"/>
  <c r="K208" i="3"/>
  <c r="K207" i="3" s="1"/>
  <c r="K206" i="3" s="1"/>
  <c r="J208" i="3"/>
  <c r="J207" i="3"/>
  <c r="I208" i="3"/>
  <c r="L207" i="3"/>
  <c r="L206" i="3" s="1"/>
  <c r="I207" i="3"/>
  <c r="L201" i="3"/>
  <c r="K201" i="3"/>
  <c r="J201" i="3"/>
  <c r="J200" i="3" s="1"/>
  <c r="J199" i="3" s="1"/>
  <c r="I201" i="3"/>
  <c r="I200" i="3" s="1"/>
  <c r="I199" i="3" s="1"/>
  <c r="L200" i="3"/>
  <c r="L199" i="3" s="1"/>
  <c r="K200" i="3"/>
  <c r="K199" i="3"/>
  <c r="L197" i="3"/>
  <c r="K197" i="3"/>
  <c r="K196" i="3" s="1"/>
  <c r="J197" i="3"/>
  <c r="J196" i="3" s="1"/>
  <c r="I197" i="3"/>
  <c r="L196" i="3"/>
  <c r="L177" i="3" s="1"/>
  <c r="I196" i="3"/>
  <c r="L192" i="3"/>
  <c r="K192" i="3"/>
  <c r="J192" i="3"/>
  <c r="J191" i="3" s="1"/>
  <c r="I192" i="3"/>
  <c r="I191" i="3" s="1"/>
  <c r="L191" i="3"/>
  <c r="K191" i="3"/>
  <c r="L187" i="3"/>
  <c r="K187" i="3"/>
  <c r="J187" i="3"/>
  <c r="J186" i="3" s="1"/>
  <c r="I187" i="3"/>
  <c r="I186" i="3" s="1"/>
  <c r="L186" i="3"/>
  <c r="K186" i="3"/>
  <c r="L182" i="3"/>
  <c r="K182" i="3"/>
  <c r="J182" i="3"/>
  <c r="J181" i="3" s="1"/>
  <c r="I182" i="3"/>
  <c r="L181" i="3"/>
  <c r="K181" i="3"/>
  <c r="I181" i="3"/>
  <c r="L179" i="3"/>
  <c r="K179" i="3"/>
  <c r="J179" i="3"/>
  <c r="J178" i="3" s="1"/>
  <c r="I179" i="3"/>
  <c r="I178" i="3" s="1"/>
  <c r="L178" i="3"/>
  <c r="K178" i="3"/>
  <c r="I177" i="3"/>
  <c r="L171" i="3"/>
  <c r="K171" i="3"/>
  <c r="K170" i="3" s="1"/>
  <c r="K164" i="3" s="1"/>
  <c r="J171" i="3"/>
  <c r="J170" i="3"/>
  <c r="I171" i="3"/>
  <c r="L170" i="3"/>
  <c r="I170" i="3"/>
  <c r="L166" i="3"/>
  <c r="K166" i="3"/>
  <c r="K165" i="3" s="1"/>
  <c r="J166" i="3"/>
  <c r="J165" i="3"/>
  <c r="I166" i="3"/>
  <c r="L165" i="3"/>
  <c r="I165" i="3"/>
  <c r="I164" i="3" s="1"/>
  <c r="L162" i="3"/>
  <c r="K162" i="3"/>
  <c r="J162" i="3"/>
  <c r="J161" i="3" s="1"/>
  <c r="J160" i="3" s="1"/>
  <c r="J159" i="3" s="1"/>
  <c r="I162" i="3"/>
  <c r="L161" i="3"/>
  <c r="L160" i="3" s="1"/>
  <c r="K161" i="3"/>
  <c r="I161" i="3"/>
  <c r="I160" i="3" s="1"/>
  <c r="I159" i="3" s="1"/>
  <c r="K160" i="3"/>
  <c r="L157" i="3"/>
  <c r="K157" i="3"/>
  <c r="J157" i="3"/>
  <c r="I157" i="3"/>
  <c r="L156" i="3"/>
  <c r="K156" i="3"/>
  <c r="J156" i="3"/>
  <c r="I156" i="3"/>
  <c r="L152" i="3"/>
  <c r="K152" i="3"/>
  <c r="J152" i="3"/>
  <c r="J151" i="3"/>
  <c r="J150" i="3" s="1"/>
  <c r="J149" i="3" s="1"/>
  <c r="I152" i="3"/>
  <c r="L151" i="3"/>
  <c r="L150" i="3" s="1"/>
  <c r="L149" i="3" s="1"/>
  <c r="K151" i="3"/>
  <c r="I151" i="3"/>
  <c r="I150" i="3" s="1"/>
  <c r="K150" i="3"/>
  <c r="K149" i="3" s="1"/>
  <c r="I149" i="3"/>
  <c r="L146" i="3"/>
  <c r="K146" i="3"/>
  <c r="K145" i="3" s="1"/>
  <c r="K144" i="3" s="1"/>
  <c r="J146" i="3"/>
  <c r="J145" i="3" s="1"/>
  <c r="J144" i="3" s="1"/>
  <c r="I146" i="3"/>
  <c r="I145" i="3" s="1"/>
  <c r="I144" i="3" s="1"/>
  <c r="L145" i="3"/>
  <c r="L144" i="3" s="1"/>
  <c r="L142" i="3"/>
  <c r="L141" i="3" s="1"/>
  <c r="K142" i="3"/>
  <c r="J142" i="3"/>
  <c r="J141" i="3" s="1"/>
  <c r="I142" i="3"/>
  <c r="I141" i="3" s="1"/>
  <c r="K141" i="3"/>
  <c r="L139" i="3"/>
  <c r="K139" i="3"/>
  <c r="J139" i="3"/>
  <c r="J138" i="3" s="1"/>
  <c r="J137" i="3" s="1"/>
  <c r="I139" i="3"/>
  <c r="L138" i="3"/>
  <c r="L137" i="3" s="1"/>
  <c r="K138" i="3"/>
  <c r="I138" i="3"/>
  <c r="I137" i="3" s="1"/>
  <c r="K137" i="3"/>
  <c r="L134" i="3"/>
  <c r="K134" i="3"/>
  <c r="J134" i="3"/>
  <c r="J133" i="3" s="1"/>
  <c r="J132" i="3" s="1"/>
  <c r="I134" i="3"/>
  <c r="L133" i="3"/>
  <c r="L132" i="3" s="1"/>
  <c r="K133" i="3"/>
  <c r="I133" i="3"/>
  <c r="I132" i="3" s="1"/>
  <c r="I131" i="3" s="1"/>
  <c r="K132" i="3"/>
  <c r="L129" i="3"/>
  <c r="K129" i="3"/>
  <c r="J129" i="3"/>
  <c r="I129" i="3"/>
  <c r="I128" i="3" s="1"/>
  <c r="I127" i="3" s="1"/>
  <c r="L128" i="3"/>
  <c r="K128" i="3"/>
  <c r="K127" i="3" s="1"/>
  <c r="J128" i="3"/>
  <c r="J127" i="3"/>
  <c r="L127" i="3"/>
  <c r="L125" i="3"/>
  <c r="K125" i="3"/>
  <c r="J125" i="3"/>
  <c r="I125" i="3"/>
  <c r="I124" i="3" s="1"/>
  <c r="I123" i="3" s="1"/>
  <c r="L124" i="3"/>
  <c r="K124" i="3"/>
  <c r="K123" i="3" s="1"/>
  <c r="J124" i="3"/>
  <c r="J123" i="3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/>
  <c r="L115" i="3"/>
  <c r="L112" i="3"/>
  <c r="K112" i="3"/>
  <c r="K111" i="3" s="1"/>
  <c r="K110" i="3" s="1"/>
  <c r="K109" i="3" s="1"/>
  <c r="J112" i="3"/>
  <c r="J111" i="3"/>
  <c r="J110" i="3" s="1"/>
  <c r="J109" i="3" s="1"/>
  <c r="I112" i="3"/>
  <c r="I111" i="3" s="1"/>
  <c r="I110" i="3" s="1"/>
  <c r="L111" i="3"/>
  <c r="L110" i="3"/>
  <c r="L109" i="3" s="1"/>
  <c r="L106" i="3"/>
  <c r="L105" i="3" s="1"/>
  <c r="K106" i="3"/>
  <c r="J106" i="3"/>
  <c r="J105" i="3" s="1"/>
  <c r="I106" i="3"/>
  <c r="I105" i="3" s="1"/>
  <c r="K105" i="3"/>
  <c r="L102" i="3"/>
  <c r="K102" i="3"/>
  <c r="J102" i="3"/>
  <c r="J101" i="3" s="1"/>
  <c r="J100" i="3" s="1"/>
  <c r="I102" i="3"/>
  <c r="L101" i="3"/>
  <c r="L100" i="3" s="1"/>
  <c r="K101" i="3"/>
  <c r="I101" i="3"/>
  <c r="I100" i="3" s="1"/>
  <c r="K100" i="3"/>
  <c r="L97" i="3"/>
  <c r="K97" i="3"/>
  <c r="J97" i="3"/>
  <c r="J96" i="3" s="1"/>
  <c r="J95" i="3" s="1"/>
  <c r="I97" i="3"/>
  <c r="L96" i="3"/>
  <c r="L95" i="3" s="1"/>
  <c r="K96" i="3"/>
  <c r="I96" i="3"/>
  <c r="I95" i="3" s="1"/>
  <c r="K95" i="3"/>
  <c r="L92" i="3"/>
  <c r="L91" i="3" s="1"/>
  <c r="K92" i="3"/>
  <c r="J92" i="3"/>
  <c r="J91" i="3" s="1"/>
  <c r="J90" i="3" s="1"/>
  <c r="J89" i="3" s="1"/>
  <c r="I92" i="3"/>
  <c r="I91" i="3" s="1"/>
  <c r="I90" i="3" s="1"/>
  <c r="I89" i="3" s="1"/>
  <c r="K91" i="3"/>
  <c r="K90" i="3" s="1"/>
  <c r="K89" i="3" s="1"/>
  <c r="L90" i="3"/>
  <c r="L89" i="3" s="1"/>
  <c r="L85" i="3"/>
  <c r="L84" i="3" s="1"/>
  <c r="L83" i="3" s="1"/>
  <c r="L82" i="3" s="1"/>
  <c r="K85" i="3"/>
  <c r="J85" i="3"/>
  <c r="J84" i="3" s="1"/>
  <c r="J83" i="3" s="1"/>
  <c r="J82" i="3" s="1"/>
  <c r="I85" i="3"/>
  <c r="I84" i="3" s="1"/>
  <c r="I83" i="3" s="1"/>
  <c r="I82" i="3" s="1"/>
  <c r="K84" i="3"/>
  <c r="K83" i="3" s="1"/>
  <c r="K82" i="3"/>
  <c r="L80" i="3"/>
  <c r="K80" i="3"/>
  <c r="J80" i="3"/>
  <c r="J79" i="3" s="1"/>
  <c r="J78" i="3" s="1"/>
  <c r="I80" i="3"/>
  <c r="L79" i="3"/>
  <c r="L78" i="3" s="1"/>
  <c r="K79" i="3"/>
  <c r="I79" i="3"/>
  <c r="I78" i="3" s="1"/>
  <c r="K78" i="3"/>
  <c r="L74" i="3"/>
  <c r="L73" i="3" s="1"/>
  <c r="K74" i="3"/>
  <c r="J74" i="3"/>
  <c r="J73" i="3" s="1"/>
  <c r="I74" i="3"/>
  <c r="I73" i="3" s="1"/>
  <c r="K73" i="3"/>
  <c r="L69" i="3"/>
  <c r="L68" i="3" s="1"/>
  <c r="K69" i="3"/>
  <c r="J69" i="3"/>
  <c r="J68" i="3" s="1"/>
  <c r="I69" i="3"/>
  <c r="I68" i="3" s="1"/>
  <c r="K68" i="3"/>
  <c r="L64" i="3"/>
  <c r="L63" i="3" s="1"/>
  <c r="K64" i="3"/>
  <c r="J64" i="3"/>
  <c r="J63" i="3" s="1"/>
  <c r="I64" i="3"/>
  <c r="I63" i="3" s="1"/>
  <c r="K63" i="3"/>
  <c r="I62" i="3"/>
  <c r="I61" i="3" s="1"/>
  <c r="L45" i="3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4" i="3"/>
  <c r="L43" i="3" s="1"/>
  <c r="L42" i="3" s="1"/>
  <c r="L40" i="3"/>
  <c r="K40" i="3"/>
  <c r="K39" i="3" s="1"/>
  <c r="K38" i="3" s="1"/>
  <c r="J40" i="3"/>
  <c r="J39" i="3" s="1"/>
  <c r="J38" i="3" s="1"/>
  <c r="I40" i="3"/>
  <c r="I39" i="3" s="1"/>
  <c r="I38" i="3" s="1"/>
  <c r="L39" i="3"/>
  <c r="L38" i="3" s="1"/>
  <c r="L36" i="3"/>
  <c r="K36" i="3"/>
  <c r="J36" i="3"/>
  <c r="I36" i="3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4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/>
  <c r="J78" i="1" s="1"/>
  <c r="K80" i="1"/>
  <c r="K79" i="1" s="1"/>
  <c r="K78" i="1" s="1"/>
  <c r="L80" i="1"/>
  <c r="L79" i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/>
  <c r="J90" i="1" s="1"/>
  <c r="K92" i="1"/>
  <c r="K91" i="1" s="1"/>
  <c r="K90" i="1" s="1"/>
  <c r="L92" i="1"/>
  <c r="L91" i="1"/>
  <c r="L90" i="1" s="1"/>
  <c r="I97" i="1"/>
  <c r="I96" i="1" s="1"/>
  <c r="I95" i="1" s="1"/>
  <c r="J97" i="1"/>
  <c r="J96" i="1"/>
  <c r="J95" i="1" s="1"/>
  <c r="K97" i="1"/>
  <c r="K96" i="1" s="1"/>
  <c r="K95" i="1" s="1"/>
  <c r="L97" i="1"/>
  <c r="L96" i="1"/>
  <c r="L95" i="1" s="1"/>
  <c r="I102" i="1"/>
  <c r="I101" i="1" s="1"/>
  <c r="I100" i="1" s="1"/>
  <c r="J102" i="1"/>
  <c r="J101" i="1"/>
  <c r="J100" i="1" s="1"/>
  <c r="K102" i="1"/>
  <c r="K101" i="1" s="1"/>
  <c r="K100" i="1" s="1"/>
  <c r="L102" i="1"/>
  <c r="L101" i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/>
  <c r="J110" i="1" s="1"/>
  <c r="K112" i="1"/>
  <c r="K111" i="1" s="1"/>
  <c r="K110" i="1" s="1"/>
  <c r="L112" i="1"/>
  <c r="L111" i="1"/>
  <c r="L110" i="1" s="1"/>
  <c r="I117" i="1"/>
  <c r="I116" i="1" s="1"/>
  <c r="I115" i="1" s="1"/>
  <c r="J117" i="1"/>
  <c r="J116" i="1"/>
  <c r="J115" i="1" s="1"/>
  <c r="K117" i="1"/>
  <c r="K116" i="1" s="1"/>
  <c r="K115" i="1" s="1"/>
  <c r="L117" i="1"/>
  <c r="L116" i="1"/>
  <c r="L115" i="1" s="1"/>
  <c r="I121" i="1"/>
  <c r="I120" i="1" s="1"/>
  <c r="I119" i="1" s="1"/>
  <c r="J121" i="1"/>
  <c r="J120" i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/>
  <c r="J123" i="1" s="1"/>
  <c r="K125" i="1"/>
  <c r="K124" i="1" s="1"/>
  <c r="K123" i="1" s="1"/>
  <c r="L125" i="1"/>
  <c r="L124" i="1"/>
  <c r="L123" i="1" s="1"/>
  <c r="I129" i="1"/>
  <c r="I128" i="1" s="1"/>
  <c r="I127" i="1" s="1"/>
  <c r="J129" i="1"/>
  <c r="J128" i="1"/>
  <c r="J127" i="1" s="1"/>
  <c r="K129" i="1"/>
  <c r="K128" i="1" s="1"/>
  <c r="K127" i="1" s="1"/>
  <c r="L129" i="1"/>
  <c r="L128" i="1"/>
  <c r="L127" i="1" s="1"/>
  <c r="I134" i="1"/>
  <c r="I133" i="1" s="1"/>
  <c r="I132" i="1" s="1"/>
  <c r="I131" i="1" s="1"/>
  <c r="J134" i="1"/>
  <c r="J133" i="1"/>
  <c r="J132" i="1" s="1"/>
  <c r="K134" i="1"/>
  <c r="K133" i="1" s="1"/>
  <c r="K132" i="1" s="1"/>
  <c r="L134" i="1"/>
  <c r="L133" i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/>
  <c r="L137" i="1" s="1"/>
  <c r="I142" i="1"/>
  <c r="I141" i="1" s="1"/>
  <c r="J142" i="1"/>
  <c r="J141" i="1" s="1"/>
  <c r="K142" i="1"/>
  <c r="K141" i="1" s="1"/>
  <c r="L142" i="1"/>
  <c r="L141" i="1" s="1"/>
  <c r="I146" i="1"/>
  <c r="I145" i="1" s="1"/>
  <c r="I144" i="1" s="1"/>
  <c r="J146" i="1"/>
  <c r="J145" i="1" s="1"/>
  <c r="J144" i="1" s="1"/>
  <c r="K146" i="1"/>
  <c r="K145" i="1" s="1"/>
  <c r="K144" i="1" s="1"/>
  <c r="L146" i="1"/>
  <c r="L145" i="1" s="1"/>
  <c r="L144" i="1" s="1"/>
  <c r="I152" i="1"/>
  <c r="I151" i="1"/>
  <c r="J152" i="1"/>
  <c r="J151" i="1"/>
  <c r="J150" i="1" s="1"/>
  <c r="J149" i="1" s="1"/>
  <c r="K152" i="1"/>
  <c r="K151" i="1"/>
  <c r="K150" i="1" s="1"/>
  <c r="K149" i="1" s="1"/>
  <c r="L152" i="1"/>
  <c r="L151" i="1"/>
  <c r="I157" i="1"/>
  <c r="I156" i="1"/>
  <c r="I150" i="1" s="1"/>
  <c r="I149" i="1" s="1"/>
  <c r="J157" i="1"/>
  <c r="J156" i="1"/>
  <c r="K157" i="1"/>
  <c r="K156" i="1"/>
  <c r="L157" i="1"/>
  <c r="L156" i="1"/>
  <c r="I162" i="1"/>
  <c r="I161" i="1"/>
  <c r="I160" i="1" s="1"/>
  <c r="I159" i="1" s="1"/>
  <c r="J162" i="1"/>
  <c r="J161" i="1"/>
  <c r="J160" i="1"/>
  <c r="K162" i="1"/>
  <c r="K161" i="1"/>
  <c r="K160" i="1"/>
  <c r="K159" i="1" s="1"/>
  <c r="L162" i="1"/>
  <c r="L161" i="1"/>
  <c r="L160" i="1"/>
  <c r="I166" i="1"/>
  <c r="I165" i="1" s="1"/>
  <c r="I164" i="1" s="1"/>
  <c r="J166" i="1"/>
  <c r="J165" i="1"/>
  <c r="K166" i="1"/>
  <c r="K165" i="1"/>
  <c r="L166" i="1"/>
  <c r="L165" i="1"/>
  <c r="L164" i="1" s="1"/>
  <c r="L159" i="1" s="1"/>
  <c r="I171" i="1"/>
  <c r="I170" i="1"/>
  <c r="J171" i="1"/>
  <c r="J170" i="1"/>
  <c r="J164" i="1" s="1"/>
  <c r="K171" i="1"/>
  <c r="K170" i="1"/>
  <c r="L171" i="1"/>
  <c r="L170" i="1"/>
  <c r="I179" i="1"/>
  <c r="I178" i="1"/>
  <c r="J179" i="1"/>
  <c r="J178" i="1"/>
  <c r="K179" i="1"/>
  <c r="K178" i="1"/>
  <c r="L179" i="1"/>
  <c r="L178" i="1"/>
  <c r="I182" i="1"/>
  <c r="I181" i="1"/>
  <c r="J182" i="1"/>
  <c r="J181" i="1"/>
  <c r="K182" i="1"/>
  <c r="K181" i="1"/>
  <c r="L182" i="1"/>
  <c r="L181" i="1"/>
  <c r="I187" i="1"/>
  <c r="I186" i="1"/>
  <c r="J187" i="1"/>
  <c r="J186" i="1"/>
  <c r="K187" i="1"/>
  <c r="K186" i="1"/>
  <c r="L187" i="1"/>
  <c r="L186" i="1"/>
  <c r="I192" i="1"/>
  <c r="I191" i="1"/>
  <c r="J192" i="1"/>
  <c r="J191" i="1"/>
  <c r="K192" i="1"/>
  <c r="K191" i="1" s="1"/>
  <c r="L192" i="1"/>
  <c r="L191" i="1"/>
  <c r="I197" i="1"/>
  <c r="I196" i="1"/>
  <c r="J197" i="1"/>
  <c r="J196" i="1"/>
  <c r="K197" i="1"/>
  <c r="K196" i="1" s="1"/>
  <c r="L197" i="1"/>
  <c r="L196" i="1" s="1"/>
  <c r="I201" i="1"/>
  <c r="I200" i="1"/>
  <c r="I199" i="1"/>
  <c r="J201" i="1"/>
  <c r="J200" i="1" s="1"/>
  <c r="J199" i="1" s="1"/>
  <c r="K201" i="1"/>
  <c r="K200" i="1"/>
  <c r="K199" i="1" s="1"/>
  <c r="L201" i="1"/>
  <c r="L200" i="1"/>
  <c r="L199" i="1"/>
  <c r="I208" i="1"/>
  <c r="I207" i="1"/>
  <c r="J208" i="1"/>
  <c r="J207" i="1" s="1"/>
  <c r="J206" i="1" s="1"/>
  <c r="K208" i="1"/>
  <c r="K207" i="1"/>
  <c r="L208" i="1"/>
  <c r="L207" i="1"/>
  <c r="I211" i="1"/>
  <c r="I210" i="1"/>
  <c r="I206" i="1" s="1"/>
  <c r="J211" i="1"/>
  <c r="J210" i="1"/>
  <c r="K211" i="1"/>
  <c r="K210" i="1"/>
  <c r="K206" i="1" s="1"/>
  <c r="L211" i="1"/>
  <c r="L210" i="1"/>
  <c r="I220" i="1"/>
  <c r="I219" i="1"/>
  <c r="I218" i="1" s="1"/>
  <c r="J220" i="1"/>
  <c r="J219" i="1"/>
  <c r="J218" i="1"/>
  <c r="K220" i="1"/>
  <c r="K219" i="1"/>
  <c r="K218" i="1"/>
  <c r="L220" i="1"/>
  <c r="L219" i="1" s="1"/>
  <c r="L218" i="1" s="1"/>
  <c r="I224" i="1"/>
  <c r="I223" i="1"/>
  <c r="I222" i="1" s="1"/>
  <c r="J224" i="1"/>
  <c r="J223" i="1"/>
  <c r="J222" i="1"/>
  <c r="K224" i="1"/>
  <c r="K223" i="1"/>
  <c r="K222" i="1"/>
  <c r="L224" i="1"/>
  <c r="L223" i="1" s="1"/>
  <c r="L222" i="1" s="1"/>
  <c r="I231" i="1"/>
  <c r="I230" i="1"/>
  <c r="I229" i="1" s="1"/>
  <c r="I228" i="1" s="1"/>
  <c r="J231" i="1"/>
  <c r="J230" i="1"/>
  <c r="K231" i="1"/>
  <c r="K230" i="1"/>
  <c r="K229" i="1" s="1"/>
  <c r="L231" i="1"/>
  <c r="L230" i="1"/>
  <c r="I233" i="1"/>
  <c r="J233" i="1"/>
  <c r="K233" i="1"/>
  <c r="L233" i="1"/>
  <c r="I236" i="1"/>
  <c r="J236" i="1"/>
  <c r="K236" i="1"/>
  <c r="L236" i="1"/>
  <c r="I240" i="1"/>
  <c r="I239" i="1"/>
  <c r="J240" i="1"/>
  <c r="J239" i="1" s="1"/>
  <c r="K240" i="1"/>
  <c r="K239" i="1"/>
  <c r="L240" i="1"/>
  <c r="L239" i="1" s="1"/>
  <c r="I244" i="1"/>
  <c r="I243" i="1"/>
  <c r="J244" i="1"/>
  <c r="J243" i="1" s="1"/>
  <c r="K244" i="1"/>
  <c r="K243" i="1"/>
  <c r="L244" i="1"/>
  <c r="L243" i="1" s="1"/>
  <c r="I248" i="1"/>
  <c r="I247" i="1"/>
  <c r="J248" i="1"/>
  <c r="J247" i="1" s="1"/>
  <c r="K248" i="1"/>
  <c r="K247" i="1"/>
  <c r="L248" i="1"/>
  <c r="L247" i="1" s="1"/>
  <c r="I252" i="1"/>
  <c r="I251" i="1"/>
  <c r="J252" i="1"/>
  <c r="J251" i="1" s="1"/>
  <c r="K252" i="1"/>
  <c r="K251" i="1"/>
  <c r="L252" i="1"/>
  <c r="L251" i="1" s="1"/>
  <c r="I255" i="1"/>
  <c r="I254" i="1"/>
  <c r="J255" i="1"/>
  <c r="J254" i="1" s="1"/>
  <c r="K255" i="1"/>
  <c r="K254" i="1"/>
  <c r="L255" i="1"/>
  <c r="L254" i="1" s="1"/>
  <c r="I258" i="1"/>
  <c r="I257" i="1"/>
  <c r="J258" i="1"/>
  <c r="J257" i="1" s="1"/>
  <c r="K258" i="1"/>
  <c r="K257" i="1"/>
  <c r="L258" i="1"/>
  <c r="L257" i="1" s="1"/>
  <c r="I263" i="1"/>
  <c r="I262" i="1"/>
  <c r="J263" i="1"/>
  <c r="J262" i="1" s="1"/>
  <c r="K263" i="1"/>
  <c r="K262" i="1"/>
  <c r="K261" i="1" s="1"/>
  <c r="L263" i="1"/>
  <c r="L262" i="1" s="1"/>
  <c r="I265" i="1"/>
  <c r="J265" i="1"/>
  <c r="K265" i="1"/>
  <c r="L265" i="1"/>
  <c r="I268" i="1"/>
  <c r="J268" i="1"/>
  <c r="K268" i="1"/>
  <c r="L268" i="1"/>
  <c r="I272" i="1"/>
  <c r="I271" i="1"/>
  <c r="J272" i="1"/>
  <c r="J271" i="1" s="1"/>
  <c r="K272" i="1"/>
  <c r="K271" i="1"/>
  <c r="L272" i="1"/>
  <c r="L271" i="1" s="1"/>
  <c r="I276" i="1"/>
  <c r="I275" i="1"/>
  <c r="J276" i="1"/>
  <c r="J275" i="1" s="1"/>
  <c r="K276" i="1"/>
  <c r="K275" i="1"/>
  <c r="L276" i="1"/>
  <c r="L275" i="1" s="1"/>
  <c r="I280" i="1"/>
  <c r="I279" i="1"/>
  <c r="J280" i="1"/>
  <c r="J279" i="1" s="1"/>
  <c r="K280" i="1"/>
  <c r="K279" i="1"/>
  <c r="L280" i="1"/>
  <c r="L279" i="1" s="1"/>
  <c r="I284" i="1"/>
  <c r="I283" i="1"/>
  <c r="J284" i="1"/>
  <c r="J283" i="1" s="1"/>
  <c r="K284" i="1"/>
  <c r="K283" i="1"/>
  <c r="L284" i="1"/>
  <c r="L283" i="1" s="1"/>
  <c r="I287" i="1"/>
  <c r="I286" i="1"/>
  <c r="J287" i="1"/>
  <c r="J286" i="1" s="1"/>
  <c r="K287" i="1"/>
  <c r="K286" i="1"/>
  <c r="L287" i="1"/>
  <c r="L286" i="1" s="1"/>
  <c r="I290" i="1"/>
  <c r="I289" i="1"/>
  <c r="J290" i="1"/>
  <c r="J289" i="1" s="1"/>
  <c r="K290" i="1"/>
  <c r="K289" i="1"/>
  <c r="L290" i="1"/>
  <c r="L289" i="1" s="1"/>
  <c r="I296" i="1"/>
  <c r="I295" i="1"/>
  <c r="I294" i="1" s="1"/>
  <c r="I293" i="1" s="1"/>
  <c r="J296" i="1"/>
  <c r="J295" i="1" s="1"/>
  <c r="K296" i="1"/>
  <c r="K295" i="1"/>
  <c r="K294" i="1" s="1"/>
  <c r="K293" i="1" s="1"/>
  <c r="L296" i="1"/>
  <c r="L295" i="1" s="1"/>
  <c r="I298" i="1"/>
  <c r="J298" i="1"/>
  <c r="K298" i="1"/>
  <c r="L298" i="1"/>
  <c r="I301" i="1"/>
  <c r="J301" i="1"/>
  <c r="K301" i="1"/>
  <c r="L301" i="1"/>
  <c r="I305" i="1"/>
  <c r="I304" i="1"/>
  <c r="J305" i="1"/>
  <c r="J304" i="1" s="1"/>
  <c r="K305" i="1"/>
  <c r="K304" i="1"/>
  <c r="L305" i="1"/>
  <c r="L304" i="1" s="1"/>
  <c r="I309" i="1"/>
  <c r="I308" i="1"/>
  <c r="J309" i="1"/>
  <c r="J308" i="1" s="1"/>
  <c r="K309" i="1"/>
  <c r="K308" i="1"/>
  <c r="L309" i="1"/>
  <c r="L308" i="1" s="1"/>
  <c r="I313" i="1"/>
  <c r="I312" i="1"/>
  <c r="J313" i="1"/>
  <c r="J312" i="1" s="1"/>
  <c r="K313" i="1"/>
  <c r="K312" i="1"/>
  <c r="L313" i="1"/>
  <c r="L312" i="1" s="1"/>
  <c r="I317" i="1"/>
  <c r="I316" i="1"/>
  <c r="J317" i="1"/>
  <c r="J316" i="1" s="1"/>
  <c r="K317" i="1"/>
  <c r="K316" i="1"/>
  <c r="L317" i="1"/>
  <c r="L316" i="1" s="1"/>
  <c r="I320" i="1"/>
  <c r="I319" i="1"/>
  <c r="J320" i="1"/>
  <c r="J319" i="1" s="1"/>
  <c r="K320" i="1"/>
  <c r="K319" i="1"/>
  <c r="L320" i="1"/>
  <c r="L319" i="1" s="1"/>
  <c r="I323" i="1"/>
  <c r="I322" i="1"/>
  <c r="J323" i="1"/>
  <c r="J322" i="1" s="1"/>
  <c r="K323" i="1"/>
  <c r="K322" i="1"/>
  <c r="L323" i="1"/>
  <c r="L322" i="1" s="1"/>
  <c r="I328" i="1"/>
  <c r="I327" i="1"/>
  <c r="I326" i="1" s="1"/>
  <c r="J328" i="1"/>
  <c r="J327" i="1" s="1"/>
  <c r="J326" i="1" s="1"/>
  <c r="K328" i="1"/>
  <c r="K327" i="1"/>
  <c r="K326" i="1" s="1"/>
  <c r="L328" i="1"/>
  <c r="L327" i="1" s="1"/>
  <c r="L326" i="1" s="1"/>
  <c r="I330" i="1"/>
  <c r="J330" i="1"/>
  <c r="K330" i="1"/>
  <c r="L330" i="1"/>
  <c r="I333" i="1"/>
  <c r="J333" i="1"/>
  <c r="K333" i="1"/>
  <c r="L333" i="1"/>
  <c r="I337" i="1"/>
  <c r="I336" i="1"/>
  <c r="J337" i="1"/>
  <c r="J336" i="1"/>
  <c r="K337" i="1"/>
  <c r="K336" i="1"/>
  <c r="L337" i="1"/>
  <c r="L336" i="1"/>
  <c r="I341" i="1"/>
  <c r="I340" i="1"/>
  <c r="J341" i="1"/>
  <c r="J340" i="1"/>
  <c r="K341" i="1"/>
  <c r="K340" i="1"/>
  <c r="L341" i="1"/>
  <c r="L340" i="1"/>
  <c r="I345" i="1"/>
  <c r="I344" i="1"/>
  <c r="J345" i="1"/>
  <c r="J344" i="1"/>
  <c r="K345" i="1"/>
  <c r="K344" i="1"/>
  <c r="L345" i="1"/>
  <c r="L344" i="1"/>
  <c r="I349" i="1"/>
  <c r="I348" i="1"/>
  <c r="J349" i="1"/>
  <c r="J348" i="1"/>
  <c r="K349" i="1"/>
  <c r="K348" i="1"/>
  <c r="L349" i="1"/>
  <c r="L348" i="1"/>
  <c r="I352" i="1"/>
  <c r="I351" i="1"/>
  <c r="J352" i="1"/>
  <c r="J351" i="1"/>
  <c r="K352" i="1"/>
  <c r="K351" i="1"/>
  <c r="L352" i="1"/>
  <c r="L351" i="1"/>
  <c r="I355" i="1"/>
  <c r="I354" i="1"/>
  <c r="J355" i="1"/>
  <c r="J354" i="1"/>
  <c r="K355" i="1"/>
  <c r="K354" i="1"/>
  <c r="L355" i="1"/>
  <c r="L354" i="1"/>
  <c r="L206" i="1"/>
  <c r="L150" i="1"/>
  <c r="L149" i="1"/>
  <c r="J177" i="1"/>
  <c r="J176" i="1" s="1"/>
  <c r="K164" i="1"/>
  <c r="I261" i="1"/>
  <c r="I177" i="1"/>
  <c r="J207" i="4"/>
  <c r="J160" i="4"/>
  <c r="J295" i="4"/>
  <c r="J89" i="4"/>
  <c r="J165" i="4"/>
  <c r="J178" i="4"/>
  <c r="J262" i="4"/>
  <c r="J229" i="4"/>
  <c r="J327" i="4"/>
  <c r="J164" i="3"/>
  <c r="J206" i="3"/>
  <c r="J177" i="4"/>
  <c r="J294" i="4"/>
  <c r="J176" i="4"/>
  <c r="L161" i="5"/>
  <c r="L156" i="5"/>
  <c r="K202" i="5"/>
  <c r="I58" i="5"/>
  <c r="I57" i="5"/>
  <c r="L85" i="5"/>
  <c r="I179" i="5"/>
  <c r="L234" i="5"/>
  <c r="J234" i="5"/>
  <c r="L267" i="5"/>
  <c r="K58" i="5"/>
  <c r="K57" i="5"/>
  <c r="J202" i="5"/>
  <c r="J201" i="5"/>
  <c r="L202" i="5"/>
  <c r="L201" i="5"/>
  <c r="L105" i="5"/>
  <c r="I161" i="5"/>
  <c r="L179" i="5"/>
  <c r="I299" i="5"/>
  <c r="K299" i="5"/>
  <c r="J299" i="5"/>
  <c r="K85" i="5"/>
  <c r="J105" i="5"/>
  <c r="J161" i="5"/>
  <c r="J156" i="5"/>
  <c r="K234" i="5"/>
  <c r="K201" i="5"/>
  <c r="K267" i="5"/>
  <c r="J58" i="5"/>
  <c r="J57" i="5"/>
  <c r="L58" i="5"/>
  <c r="L57" i="5"/>
  <c r="I85" i="5"/>
  <c r="K105" i="5"/>
  <c r="J147" i="5"/>
  <c r="J146" i="5"/>
  <c r="I156" i="5"/>
  <c r="I202" i="5"/>
  <c r="I234" i="5"/>
  <c r="I267" i="5"/>
  <c r="I266" i="5"/>
  <c r="L299" i="5"/>
  <c r="L266" i="5"/>
  <c r="I105" i="5"/>
  <c r="K161" i="5"/>
  <c r="K156" i="5"/>
  <c r="I147" i="5"/>
  <c r="I146" i="5"/>
  <c r="J267" i="5"/>
  <c r="J201" i="6"/>
  <c r="K289" i="6"/>
  <c r="K155" i="6"/>
  <c r="L85" i="6"/>
  <c r="L160" i="6"/>
  <c r="L155" i="6" s="1"/>
  <c r="L201" i="6"/>
  <c r="L256" i="6"/>
  <c r="I289" i="6"/>
  <c r="I288" i="6" s="1"/>
  <c r="K173" i="6"/>
  <c r="I224" i="6"/>
  <c r="J85" i="6"/>
  <c r="L105" i="6"/>
  <c r="I146" i="6"/>
  <c r="I145" i="6" s="1"/>
  <c r="L58" i="6"/>
  <c r="L57" i="6" s="1"/>
  <c r="L146" i="6"/>
  <c r="L145" i="6" s="1"/>
  <c r="J173" i="6"/>
  <c r="L110" i="7"/>
  <c r="I176" i="7"/>
  <c r="I175" i="7"/>
  <c r="L59" i="7"/>
  <c r="L58" i="7" s="1"/>
  <c r="L57" i="7" s="1"/>
  <c r="L240" i="7" s="1"/>
  <c r="J111" i="7"/>
  <c r="J110" i="7"/>
  <c r="J57" i="7"/>
  <c r="L176" i="7"/>
  <c r="L175" i="7"/>
  <c r="L32" i="7"/>
  <c r="L31" i="7"/>
  <c r="K46" i="7"/>
  <c r="K41" i="7"/>
  <c r="I59" i="7"/>
  <c r="I58" i="7"/>
  <c r="I57" i="7"/>
  <c r="K143" i="7"/>
  <c r="K110" i="7"/>
  <c r="K175" i="7"/>
  <c r="I88" i="8"/>
  <c r="J108" i="8"/>
  <c r="J302" i="8"/>
  <c r="K108" i="8"/>
  <c r="I130" i="8"/>
  <c r="I150" i="8"/>
  <c r="I149" i="8"/>
  <c r="K237" i="8"/>
  <c r="J270" i="8"/>
  <c r="I270" i="8"/>
  <c r="I269" i="8"/>
  <c r="I237" i="8"/>
  <c r="L88" i="8"/>
  <c r="K150" i="8"/>
  <c r="K149" i="8"/>
  <c r="L164" i="8"/>
  <c r="L159" i="8"/>
  <c r="K164" i="8"/>
  <c r="K204" i="8"/>
  <c r="I205" i="8"/>
  <c r="I204" i="8"/>
  <c r="L270" i="8"/>
  <c r="L269" i="8"/>
  <c r="L302" i="8"/>
  <c r="L150" i="8"/>
  <c r="L149" i="8"/>
  <c r="I164" i="8"/>
  <c r="I159" i="8"/>
  <c r="I30" i="8"/>
  <c r="J164" i="8"/>
  <c r="J159" i="8"/>
  <c r="L205" i="8"/>
  <c r="L204" i="8"/>
  <c r="K61" i="8"/>
  <c r="K60" i="8"/>
  <c r="K159" i="8"/>
  <c r="K302" i="8"/>
  <c r="K270" i="8"/>
  <c r="K269" i="8"/>
  <c r="L202" i="9"/>
  <c r="L201" i="9"/>
  <c r="L267" i="9"/>
  <c r="J156" i="9"/>
  <c r="J267" i="9"/>
  <c r="J299" i="9"/>
  <c r="K201" i="9"/>
  <c r="K156" i="9"/>
  <c r="K266" i="9"/>
  <c r="I58" i="9"/>
  <c r="I57" i="9"/>
  <c r="J85" i="9"/>
  <c r="J105" i="9"/>
  <c r="I156" i="9"/>
  <c r="J179" i="9"/>
  <c r="I234" i="9"/>
  <c r="I267" i="9"/>
  <c r="J58" i="9"/>
  <c r="J57" i="9"/>
  <c r="K85" i="9"/>
  <c r="K105" i="9"/>
  <c r="J127" i="9"/>
  <c r="J202" i="9"/>
  <c r="J201" i="9"/>
  <c r="L266" i="9"/>
  <c r="L299" i="9"/>
  <c r="L85" i="9"/>
  <c r="K127" i="9"/>
  <c r="I202" i="9"/>
  <c r="I201" i="9"/>
  <c r="I299" i="9"/>
  <c r="L45" i="10"/>
  <c r="L44" i="10"/>
  <c r="L92" i="10"/>
  <c r="I121" i="10"/>
  <c r="L209" i="10"/>
  <c r="L176" i="10"/>
  <c r="I241" i="10"/>
  <c r="K92" i="10"/>
  <c r="I45" i="10"/>
  <c r="I44" i="10"/>
  <c r="J209" i="10"/>
  <c r="K121" i="10"/>
  <c r="K176" i="10"/>
  <c r="K45" i="10"/>
  <c r="K44" i="10"/>
  <c r="J176" i="10"/>
  <c r="J72" i="10"/>
  <c r="J92" i="10"/>
  <c r="I144" i="10"/>
  <c r="J241" i="10"/>
  <c r="I209" i="10"/>
  <c r="I208" i="10"/>
  <c r="K241" i="10"/>
  <c r="L121" i="10"/>
  <c r="L144" i="10"/>
  <c r="L143" i="10"/>
  <c r="J121" i="10"/>
  <c r="J144" i="10"/>
  <c r="I72" i="10"/>
  <c r="L72" i="10"/>
  <c r="I92" i="10"/>
  <c r="K144" i="10"/>
  <c r="I176" i="10"/>
  <c r="I143" i="10"/>
  <c r="K209" i="10"/>
  <c r="L241" i="10"/>
  <c r="L208" i="10"/>
  <c r="J266" i="5"/>
  <c r="K266" i="5"/>
  <c r="I201" i="5"/>
  <c r="I30" i="5"/>
  <c r="J269" i="8"/>
  <c r="I30" i="9"/>
  <c r="J266" i="9"/>
  <c r="I266" i="9"/>
  <c r="K143" i="10"/>
  <c r="J208" i="10"/>
  <c r="K208" i="10"/>
  <c r="J143" i="10"/>
  <c r="L27" i="18" l="1"/>
  <c r="S27" i="18"/>
  <c r="L177" i="1"/>
  <c r="K177" i="1"/>
  <c r="L294" i="1"/>
  <c r="L293" i="1" s="1"/>
  <c r="K176" i="1"/>
  <c r="K131" i="1"/>
  <c r="K109" i="1"/>
  <c r="L89" i="1"/>
  <c r="L62" i="1"/>
  <c r="L61" i="1" s="1"/>
  <c r="J229" i="1"/>
  <c r="J228" i="1" s="1"/>
  <c r="J175" i="1" s="1"/>
  <c r="L176" i="1"/>
  <c r="J109" i="1"/>
  <c r="I89" i="1"/>
  <c r="K62" i="1"/>
  <c r="K61" i="1" s="1"/>
  <c r="L261" i="1"/>
  <c r="L229" i="1"/>
  <c r="K228" i="1"/>
  <c r="J159" i="1"/>
  <c r="L109" i="1"/>
  <c r="K89" i="1"/>
  <c r="J62" i="1"/>
  <c r="J61" i="1" s="1"/>
  <c r="J261" i="1"/>
  <c r="I176" i="1"/>
  <c r="I175" i="1" s="1"/>
  <c r="J294" i="1"/>
  <c r="J293" i="1" s="1"/>
  <c r="I109" i="1"/>
  <c r="J89" i="1"/>
  <c r="I62" i="1"/>
  <c r="I61" i="1" s="1"/>
  <c r="L131" i="1"/>
  <c r="I33" i="1"/>
  <c r="I32" i="1" s="1"/>
  <c r="I31" i="1" s="1"/>
  <c r="I30" i="1" s="1"/>
  <c r="I358" i="1" s="1"/>
  <c r="L159" i="3"/>
  <c r="L176" i="3"/>
  <c r="J62" i="3"/>
  <c r="J61" i="3" s="1"/>
  <c r="L164" i="3"/>
  <c r="K177" i="3"/>
  <c r="K176" i="3" s="1"/>
  <c r="I261" i="3"/>
  <c r="I294" i="3"/>
  <c r="I293" i="3" s="1"/>
  <c r="I326" i="3"/>
  <c r="K159" i="3"/>
  <c r="I228" i="3"/>
  <c r="J293" i="3"/>
  <c r="K62" i="3"/>
  <c r="K61" i="3" s="1"/>
  <c r="L62" i="3"/>
  <c r="L61" i="3" s="1"/>
  <c r="I176" i="3"/>
  <c r="K229" i="3"/>
  <c r="K228" i="3" s="1"/>
  <c r="I109" i="3"/>
  <c r="J177" i="3"/>
  <c r="J176" i="3" s="1"/>
  <c r="L261" i="3"/>
  <c r="L228" i="3" s="1"/>
  <c r="K131" i="3"/>
  <c r="L131" i="3"/>
  <c r="I31" i="3"/>
  <c r="I30" i="3" s="1"/>
  <c r="L31" i="5"/>
  <c r="L30" i="5" s="1"/>
  <c r="L331" i="5" s="1"/>
  <c r="I223" i="6"/>
  <c r="I171" i="6" s="1"/>
  <c r="J288" i="6"/>
  <c r="J171" i="6" s="1"/>
  <c r="L127" i="6"/>
  <c r="J160" i="6"/>
  <c r="J155" i="6" s="1"/>
  <c r="I201" i="6"/>
  <c r="I256" i="6"/>
  <c r="J58" i="6"/>
  <c r="J57" i="6" s="1"/>
  <c r="K321" i="6"/>
  <c r="K288" i="6" s="1"/>
  <c r="K171" i="6" s="1"/>
  <c r="L224" i="6"/>
  <c r="L223" i="6" s="1"/>
  <c r="L171" i="6" s="1"/>
  <c r="I30" i="6"/>
  <c r="K127" i="6"/>
  <c r="I31" i="4"/>
  <c r="I30" i="4" s="1"/>
  <c r="I359" i="4" s="1"/>
  <c r="L27" i="19"/>
  <c r="C38" i="15"/>
  <c r="C32" i="15"/>
  <c r="C46" i="15"/>
  <c r="S27" i="21"/>
  <c r="S27" i="19"/>
  <c r="L27" i="20"/>
  <c r="J30" i="9"/>
  <c r="J331" i="9" s="1"/>
  <c r="L31" i="9"/>
  <c r="L30" i="9" s="1"/>
  <c r="L331" i="9" s="1"/>
  <c r="K31" i="9"/>
  <c r="K30" i="9" s="1"/>
  <c r="K331" i="9" s="1"/>
  <c r="J30" i="8"/>
  <c r="J334" i="8" s="1"/>
  <c r="L31" i="8"/>
  <c r="L30" i="8" s="1"/>
  <c r="L334" i="8" s="1"/>
  <c r="K31" i="8"/>
  <c r="K30" i="8" s="1"/>
  <c r="K334" i="8" s="1"/>
  <c r="J127" i="6"/>
  <c r="L31" i="6"/>
  <c r="L30" i="6" s="1"/>
  <c r="L353" i="6" s="1"/>
  <c r="K31" i="6"/>
  <c r="J31" i="6"/>
  <c r="K31" i="5"/>
  <c r="K30" i="5" s="1"/>
  <c r="K331" i="5" s="1"/>
  <c r="J31" i="5"/>
  <c r="J30" i="5" s="1"/>
  <c r="J331" i="5" s="1"/>
  <c r="L31" i="4"/>
  <c r="L30" i="4" s="1"/>
  <c r="L359" i="4" s="1"/>
  <c r="K31" i="4"/>
  <c r="K30" i="4" s="1"/>
  <c r="K359" i="4" s="1"/>
  <c r="J31" i="4"/>
  <c r="J30" i="4" s="1"/>
  <c r="J359" i="4" s="1"/>
  <c r="J131" i="3"/>
  <c r="L31" i="3"/>
  <c r="L30" i="3" s="1"/>
  <c r="K31" i="3"/>
  <c r="K30" i="3" s="1"/>
  <c r="J31" i="3"/>
  <c r="J131" i="1"/>
  <c r="L31" i="1"/>
  <c r="K31" i="1"/>
  <c r="K30" i="1" s="1"/>
  <c r="J31" i="1"/>
  <c r="K358" i="1" l="1"/>
  <c r="L30" i="1"/>
  <c r="L228" i="1"/>
  <c r="L175" i="1" s="1"/>
  <c r="K175" i="1"/>
  <c r="K175" i="3"/>
  <c r="K358" i="3"/>
  <c r="I175" i="3"/>
  <c r="I358" i="3" s="1"/>
  <c r="L175" i="3"/>
  <c r="L358" i="3" s="1"/>
  <c r="J175" i="3"/>
  <c r="K30" i="6"/>
  <c r="K353" i="6" s="1"/>
  <c r="I353" i="6"/>
  <c r="J30" i="6"/>
  <c r="J353" i="6" s="1"/>
  <c r="J30" i="3"/>
  <c r="J358" i="3" s="1"/>
  <c r="J30" i="1"/>
  <c r="J358" i="1" s="1"/>
  <c r="L358" i="1" l="1"/>
</calcChain>
</file>

<file path=xl/sharedStrings.xml><?xml version="1.0" encoding="utf-8"?>
<sst xmlns="http://schemas.openxmlformats.org/spreadsheetml/2006/main" count="3753" uniqueCount="503">
  <si>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</si>
  <si>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</si>
  <si>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</si>
  <si>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</si>
  <si>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</si>
  <si>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</si>
  <si>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</si>
  <si>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</si>
  <si>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</si>
  <si>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</si>
  <si>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</si>
  <si>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</si>
  <si>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</si>
  <si>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</si>
  <si>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</si>
  <si>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</si>
  <si>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</si>
  <si>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</si>
  <si>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</si>
  <si>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</si>
  <si>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</si>
  <si>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</si>
  <si>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</si>
  <si>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</si>
  <si>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</si>
  <si>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</si>
  <si>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</si>
  <si>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</si>
  <si>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</si>
  <si>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</si>
  <si>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</si>
  <si>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</si>
  <si>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</si>
  <si>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</si>
  <si>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</si>
  <si>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</si>
  <si>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</si>
  <si>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</si>
  <si>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</si>
  <si>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</si>
  <si>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</si>
  <si>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</si>
  <si>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</si>
  <si>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</si>
  <si>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</si>
  <si>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</si>
  <si>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</si>
  <si>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</si>
  <si>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</si>
  <si>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</si>
  <si>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</si>
  <si>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</si>
  <si>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</si>
  <si>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</si>
  <si>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</si>
  <si>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</si>
  <si>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</si>
  <si>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</si>
  <si>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</si>
  <si>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</si>
  <si>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</si>
  <si>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</si>
  <si>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</si>
  <si>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</si>
  <si>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</si>
  <si>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</si>
  <si>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</si>
  <si>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</si>
  <si>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</si>
  <si>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</si>
  <si>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</si>
  <si>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</si>
  <si>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</si>
  <si>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</si>
  <si>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</si>
  <si>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</si>
  <si>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</si>
  <si>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</si>
  <si>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</si>
  <si>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</si>
  <si>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</si>
  <si>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</si>
  <si>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</si>
  <si>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</si>
  <si>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</si>
  <si>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</si>
  <si>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</si>
  <si>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</si>
  <si>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</si>
  <si>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</si>
  <si>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</si>
  <si>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</si>
  <si>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</si>
  <si>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</si>
  <si>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</si>
  <si>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</si>
  <si>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</si>
  <si>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</si>
  <si>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</si>
  <si>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</si>
  <si>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</si>
  <si>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</si>
  <si>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</si>
  <si>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</si>
  <si>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</si>
  <si>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</si>
  <si>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</si>
  <si>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</si>
  <si>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</si>
  <si>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</si>
  <si>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</si>
  <si>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</si>
  <si>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</si>
  <si>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</si>
  <si>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</si>
  <si>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</si>
  <si>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</si>
  <si>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</si>
  <si>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</si>
  <si>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</si>
  <si>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</si>
  <si>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</si>
  <si>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</si>
  <si>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</si>
  <si>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</si>
  <si>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</si>
  <si>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</si>
  <si>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</si>
  <si>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</si>
  <si>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</si>
  <si>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</si>
  <si>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</si>
  <si>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</si>
  <si>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</si>
  <si>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</si>
  <si>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</si>
  <si>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</si>
  <si>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</si>
  <si>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</si>
  <si>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</si>
  <si>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</si>
  <si>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</si>
  <si>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</si>
  <si>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</si>
  <si>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</si>
  <si>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</si>
  <si>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</si>
  <si>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</si>
  <si>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</si>
  <si>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</si>
  <si>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</si>
  <si>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</si>
  <si>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</si>
  <si>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</si>
  <si>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</si>
  <si>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</si>
  <si>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</si>
  <si>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</si>
  <si>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</si>
  <si>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</si>
  <si>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</si>
  <si>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</si>
  <si>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</si>
  <si>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</si>
  <si>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</si>
  <si>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</si>
  <si>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</si>
  <si>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</si>
  <si>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</si>
  <si>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</si>
  <si>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</si>
  <si>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</si>
  <si>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</si>
  <si>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</si>
  <si>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</si>
  <si>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</si>
  <si>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</si>
  <si>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</si>
  <si>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</si>
  <si>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</si>
  <si>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</si>
  <si>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</si>
  <si>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</si>
  <si>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</si>
  <si>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</si>
  <si>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</si>
  <si>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</si>
  <si>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</si>
  <si>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</si>
  <si>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</si>
  <si>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</si>
  <si>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</si>
  <si>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</si>
  <si>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</si>
  <si>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</si>
  <si>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</si>
  <si>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</si>
  <si>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</si>
  <si>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</si>
  <si>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</si>
  <si>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</si>
  <si>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</si>
  <si>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</si>
  <si>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</si>
  <si>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</si>
  <si>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</si>
  <si>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</si>
  <si>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</si>
  <si>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</si>
  <si>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</si>
  <si>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</si>
  <si>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</si>
  <si>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</si>
  <si>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</si>
  <si>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</si>
  <si>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</si>
  <si>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</si>
  <si>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</si>
  <si>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</si>
  <si>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</si>
  <si>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</si>
  <si>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</si>
  <si>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</si>
  <si>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</si>
  <si>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</si>
  <si>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</si>
  <si>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</si>
  <si>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</si>
  <si>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</si>
  <si>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</si>
  <si>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</si>
  <si>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</si>
  <si>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</si>
  <si>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</si>
  <si>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</si>
  <si>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</si>
  <si>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</si>
  <si>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</si>
  <si>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</si>
  <si>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</si>
  <si>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</si>
  <si>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</si>
  <si>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5.1.2.24. Jūrinio buitinio konteinerio su transportavimo ir komunikacijų įvedimo paslaugomis įsigijimas laikino apnakvindinimo paslaugai teikti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</si>
  <si>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</si>
  <si>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</si>
  <si>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</si>
  <si>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</si>
  <si>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</si>
  <si>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</si>
  <si>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</si>
  <si>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</si>
  <si>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</si>
  <si>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</si>
  <si>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</si>
  <si>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</si>
  <si>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</si>
  <si>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</si>
  <si>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</si>
  <si>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</si>
  <si>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</si>
  <si>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</si>
  <si>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</si>
  <si>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</si>
  <si>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</si>
  <si>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</si>
  <si>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</si>
  <si>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</si>
  <si>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</si>
  <si>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</si>
  <si>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</si>
  <si>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</si>
  <si>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</si>
  <si>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</si>
  <si>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</si>
  <si>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</si>
  <si>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</si>
  <si>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</si>
  <si>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</si>
  <si>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</si>
  <si>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</si>
  <si>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</si>
  <si>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</si>
  <si>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</si>
  <si>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</si>
  <si>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</si>
  <si>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</si>
  <si>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</si>
  <si>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</si>
  <si>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</si>
  <si>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</si>
  <si>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</si>
  <si>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</si>
  <si>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</si>
  <si>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</si>
  <si>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</si>
  <si>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</si>
  <si>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</si>
  <si>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</si>
  <si>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</si>
  <si>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</si>
  <si>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</si>
  <si>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</si>
  <si>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</si>
  <si>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</si>
  <si>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</si>
  <si>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</si>
  <si>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</si>
  <si>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</si>
  <si>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</si>
  <si>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Forma Nr. B-9   metinė, ketvirtinė                                                  patvirtinta Klaipėdos rajono savivaldybės administracijos direktoriaus  2019 m.  balandžio  3   d. įsakymu Nr AV-645</t>
  </si>
  <si>
    <t>(Įstaigos pavadinimas, kodas)</t>
  </si>
  <si>
    <t>(data ir numeris)</t>
  </si>
  <si>
    <t>Programa:</t>
  </si>
  <si>
    <t>Socialinės paramos</t>
  </si>
  <si>
    <t xml:space="preserve">Finansavimo šaltinis: </t>
  </si>
  <si>
    <t>Išlaidų klasifikacija pagal valstybės funkcijas:</t>
  </si>
  <si>
    <t xml:space="preserve">5.1.2.1. Dienos globos paslaugų bei specialaus transporto paslaugos teikimas, bendrominės savipagalbos skatinimas 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</si>
  <si>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</si>
  <si>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</si>
  <si>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</si>
  <si>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</si>
  <si>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</si>
  <si>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</si>
  <si>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</si>
  <si>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</si>
  <si>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</si>
  <si>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</si>
  <si>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</si>
  <si>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</si>
  <si>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</si>
  <si>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</si>
  <si>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</si>
  <si>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</si>
  <si>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</si>
  <si>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</si>
  <si>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</si>
  <si>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Sveikatos priežiūros specialistai, pagalbinis medicinos ir individualios priežiūros personalas</t>
  </si>
  <si>
    <t>Socialinį darbą dirbantys darbuotojai</t>
  </si>
  <si>
    <t>Psichologai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</si>
  <si>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</si>
  <si>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</si>
  <si>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</si>
  <si>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</si>
  <si>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</si>
  <si>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5.1.2.23 Paslaugų teikimas Gargždų socialnių paslaugų centro padalinyje (Globos centras)</t>
  </si>
  <si>
    <t>5.1.2.16 Paslaugų teikimas Gargždų socialinių paslaugų centro padalinyje (nakvynės namai)</t>
  </si>
  <si>
    <t>(finansuojančios institucijos pavadinimas)</t>
  </si>
  <si>
    <t>Finansavimo šaltinis</t>
  </si>
  <si>
    <t>Finansavimo sumų paskirtis</t>
  </si>
  <si>
    <t>Valstybės funkcija</t>
  </si>
  <si>
    <t>Programa</t>
  </si>
  <si>
    <t>Suma </t>
  </si>
  <si>
    <t>1.</t>
  </si>
  <si>
    <t>10.07.01.02.</t>
  </si>
  <si>
    <t>2.</t>
  </si>
  <si>
    <t>Atsargoms</t>
  </si>
  <si>
    <t>3.</t>
  </si>
  <si>
    <t>Kitoms išlaidoms</t>
  </si>
  <si>
    <t>Iš viso:</t>
  </si>
  <si>
    <t xml:space="preserve">   (įstaigos vadovo ar jo įgalioto asmens pareigų  pavadinimas)</t>
  </si>
  <si>
    <t xml:space="preserve">   (vyriausiasis buhalteris (buhalteris)</t>
  </si>
  <si>
    <t xml:space="preserve"> Per ataskaitinį laikotarpį gautos finansavimo sumos:</t>
  </si>
  <si>
    <t xml:space="preserve">PAŽYMA DĖL SUKAUPTŲ FINANSAVIMO SUMŲ </t>
  </si>
  <si>
    <t>Sukaupta finansavimo pajamų suma ataskaitinio laikotarpio pabaigoje</t>
  </si>
  <si>
    <t>4.</t>
  </si>
  <si>
    <t>Atostogų rezervas,iš jų:</t>
  </si>
  <si>
    <t>socialinio draudimo įmokos</t>
  </si>
  <si>
    <t>P A T V I R T I N T A</t>
  </si>
  <si>
    <t>2014 m. spalio 27  d.</t>
  </si>
  <si>
    <t xml:space="preserve">įsakymu Nr. AV - 2486 </t>
  </si>
  <si>
    <t xml:space="preserve">  Metinė, ketvirtinė</t>
  </si>
  <si>
    <t>(data)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</si>
  <si>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</si>
  <si>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</si>
  <si>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</si>
  <si>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</si>
  <si>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lėšos už paslaugas ir nuomą</t>
  </si>
  <si>
    <t>perduotos</t>
  </si>
  <si>
    <t>aplinkos apsaugos</t>
  </si>
  <si>
    <t>2.1.1.1.1.1.</t>
  </si>
  <si>
    <t>2.1.2.1.1.1.</t>
  </si>
  <si>
    <t>Sodros įmokos</t>
  </si>
  <si>
    <t>2.2.1.1.1.1.</t>
  </si>
  <si>
    <t>Mityba</t>
  </si>
  <si>
    <t>2.2.1.1.1.5.</t>
  </si>
  <si>
    <t>Ryšių paslaugos</t>
  </si>
  <si>
    <t>2.2.1.1.1.6.</t>
  </si>
  <si>
    <t>Transporto išlaikymas</t>
  </si>
  <si>
    <t>2.2.1.1.1.21</t>
  </si>
  <si>
    <t>Informac.technologijos</t>
  </si>
  <si>
    <t>2.7.3.1.1.1.</t>
  </si>
  <si>
    <t>Darbdavio soc.parama</t>
  </si>
  <si>
    <t>2.2.1.1.1.20</t>
  </si>
  <si>
    <t>Komunalinės paslaugos</t>
  </si>
  <si>
    <t>iš jų:</t>
  </si>
  <si>
    <t>šildymas</t>
  </si>
  <si>
    <t>elektros energija</t>
  </si>
  <si>
    <t>vandentiekis, kanalizacija</t>
  </si>
  <si>
    <t>šiukšlių išvežimas</t>
  </si>
  <si>
    <t>2.2.1.1.1.30</t>
  </si>
  <si>
    <t>Kilimelių nuoma</t>
  </si>
  <si>
    <t>Dezinfek. Ir atliekų išvež.</t>
  </si>
  <si>
    <t>Apsauga, lifto priežiųra</t>
  </si>
  <si>
    <t>Kitos paslaugos</t>
  </si>
  <si>
    <t xml:space="preserve">          Gautinos sumos</t>
  </si>
  <si>
    <t xml:space="preserve">savivaldybės 
biudžeto </t>
  </si>
  <si>
    <t>valstybės funkcijos</t>
  </si>
  <si>
    <t>mokinio krepšelio</t>
  </si>
  <si>
    <t>subiudže
tintos 
lėšos už paslaugas ir nuomą</t>
  </si>
  <si>
    <t xml:space="preserve">  (parašas)</t>
  </si>
  <si>
    <t xml:space="preserve">                                  (vardas ir pavardė)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</si>
  <si>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</si>
  <si>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</si>
  <si>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</si>
  <si>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</si>
  <si>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 xml:space="preserve">                   ATASKAITA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</si>
  <si>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</si>
  <si>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</si>
  <si>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</si>
  <si>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</si>
  <si>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</si>
  <si>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</si>
  <si>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</si>
  <si>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</si>
  <si>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</si>
  <si>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</si>
  <si>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</si>
  <si>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x</t>
  </si>
  <si>
    <t>Prekių ir paslaugų įsigijimo išlaidos</t>
  </si>
  <si>
    <t>Transporto išlaikymo ir transporto paslaugų įsigijimo išlaidos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</si>
  <si>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</si>
  <si>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</si>
  <si>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</si>
  <si>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</si>
  <si>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</si>
  <si>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3 ketvirtis</t>
  </si>
  <si>
    <t>Ilgalaikiam turtui įsigyti</t>
  </si>
  <si>
    <t>Klaipėdos rajono savivaldybės administracijai (Biudžeto ir ekonomikos skyriui)</t>
  </si>
  <si>
    <t>(įstaigos pavadinimas)</t>
  </si>
  <si>
    <t xml:space="preserve">PAŽYMA DĖL GAITUNŲ, GAUTŲ  IR GRĄŽINTINŲ FINANSAVIMO SUMŲ </t>
  </si>
  <si>
    <t>Sodo g.1, Gargždai</t>
  </si>
  <si>
    <t>Kvalifikacijos kėlimas</t>
  </si>
  <si>
    <t>2.2.1.1.1.16</t>
  </si>
  <si>
    <t>2.2.1.1.1.11</t>
  </si>
  <si>
    <t>Ūkinės,kanecel. prekės</t>
  </si>
  <si>
    <t>darbuotojų darudimas</t>
  </si>
  <si>
    <t>Gargždai, Sodo g.1</t>
  </si>
  <si>
    <t>SVEIKATOS PRIEŽIŪROS, SOCIALINĖS APSAUGOS IR KITŲ  ĮSTAIGŲ ETATŲ  IR IŠLAIDŲ DARBO UŽMOKESČIUI  PLANO ĮVYKDYMO ATASKAITA 2019 m. gruodžio  mėn. 31 d.</t>
  </si>
  <si>
    <t xml:space="preserve"> PAŽYMA APIE PAJAMAS UŽ PASLAUGAS IR NUOMĄ  2019 m. gruodžio 31 D. </t>
  </si>
  <si>
    <t>SAVIVALDYBĖS BIUDŽETINIŲ ĮSTAIGŲ  PAJAMŲ ĮMOKŲ ATASKAITA UŽ  2019 METŲ IV KETVIRTĮ</t>
  </si>
  <si>
    <t>Ataskaitinis laikotarpis: 2019 -12-31</t>
  </si>
  <si>
    <t>Atasakitinis kaikotarpis: 2019-12-31</t>
  </si>
  <si>
    <t>2019 M. GRUODŽIO MĖN. 31 D.</t>
  </si>
  <si>
    <t>METINĖ</t>
  </si>
  <si>
    <t>2020 M. GRUOŽIO MĖN. 31 D.</t>
  </si>
  <si>
    <t>PAŽYMA PRIE MOKĖTINŲ IR GAUTINŲ SUMŲ 2019 METŲ GRUODŽIO 31 D. ATASKAITOS FORMOS NR. 4</t>
  </si>
  <si>
    <t>2019 m. gruodžio  mėn. 31 d.</t>
  </si>
  <si>
    <t xml:space="preserve">        Įstaigos pavadinimas</t>
  </si>
  <si>
    <t>2007 m. sausio 2 d.</t>
  </si>
  <si>
    <t>įsakymu Nr. AV-4</t>
  </si>
  <si>
    <r>
      <t xml:space="preserve">Ketvirtinė, </t>
    </r>
    <r>
      <rPr>
        <u/>
        <sz val="10"/>
        <rFont val="Arial"/>
        <family val="2"/>
        <charset val="186"/>
      </rPr>
      <t>metinė</t>
    </r>
  </si>
  <si>
    <t xml:space="preserve">    (Eurais)</t>
  </si>
  <si>
    <t xml:space="preserve">Likutis </t>
  </si>
  <si>
    <t>Gauta</t>
  </si>
  <si>
    <t>Panaudota</t>
  </si>
  <si>
    <t>Likutis</t>
  </si>
  <si>
    <t>Tikslinių lėšų pavadinimas</t>
  </si>
  <si>
    <t xml:space="preserve">metų </t>
  </si>
  <si>
    <t>lėšų</t>
  </si>
  <si>
    <t>laikotarpio</t>
  </si>
  <si>
    <t>pradžioje</t>
  </si>
  <si>
    <t>pabaigoje</t>
  </si>
  <si>
    <t xml:space="preserve">Pajamos  už paslaugas </t>
  </si>
  <si>
    <t>suteiktas asmenims su sunkia negalia</t>
  </si>
  <si>
    <t>Socialinių paslaugų priežiūros departamento</t>
  </si>
  <si>
    <t>vaikų dienos centro projektas</t>
  </si>
  <si>
    <t>"Kartu mes galime nuveikti daug"</t>
  </si>
  <si>
    <t>Klaipėdos rajono savyvaldybės visuominės</t>
  </si>
  <si>
    <t>"Maisto banko" parama maisto produktais</t>
  </si>
  <si>
    <t>Parama 2 proc.</t>
  </si>
  <si>
    <t>Privačių rėmejų parama paslaugomis ir</t>
  </si>
  <si>
    <t>Privačių rėmejų parama pinigais</t>
  </si>
  <si>
    <t>IŠ  VISO</t>
  </si>
  <si>
    <t>___________________________________</t>
  </si>
  <si>
    <t>V.Lygnugarienė</t>
  </si>
  <si>
    <t xml:space="preserve">  (parašas)                                      (vardas, pavardė)</t>
  </si>
  <si>
    <t>O.Kondrotienė</t>
  </si>
  <si>
    <t>sveikatos remimo programa 2019 m.</t>
  </si>
  <si>
    <t>prekėmis</t>
  </si>
  <si>
    <t>TIKSLINIŲ  LĖŠŲ  GAVIMAS  IR  PANAUDOJIMAS   2019  m. gruodžio 31 d.</t>
  </si>
  <si>
    <t xml:space="preserve">Akcijos "Pyragų diena" metų surinktos paramos </t>
  </si>
  <si>
    <t>lėšos</t>
  </si>
  <si>
    <t>ES projekto "Vaikų gerovės ir saugumo didinimas, paslaugų</t>
  </si>
  <si>
    <t>šeimai, globėjams(rūpintojams) kokybės didinimas bei</t>
  </si>
  <si>
    <t>prieinamumo plėtra"</t>
  </si>
  <si>
    <t>Sudaryta 2020 m. sausio 20  d.</t>
  </si>
  <si>
    <t>2020.01.20 Nr.(4.43)S-20</t>
  </si>
  <si>
    <t xml:space="preserve">                          2020.01.20 Nr.(4.43.)S-20</t>
  </si>
  <si>
    <t>2020-01-20  Nr.(4.43)S-20</t>
  </si>
  <si>
    <t>2020-01-20 Nr.(4.43)S-20</t>
  </si>
  <si>
    <t xml:space="preserve"> 2020-01-20 Nr. (4.43.)S-20</t>
  </si>
  <si>
    <t xml:space="preserve"> 2020-01-20 Nr.(4.43.)S-20</t>
  </si>
  <si>
    <t>Nr.(4.43.)S-20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</si>
</sst>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10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z val="10"/>
      <color rgb="FFFF0000"/>
      <name val="Times New Roman Baltic"/>
      <charset val="186"/>
    </font>
    <font>
      <sz val="10"/>
      <color rgb="FFFF000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i/>
      <sz val="10"/>
      <name val="Arial"/>
      <family val="2"/>
      <charset val="186"/>
    </font>
    <font>
      <sz val="11"/>
      <name val="Calibri"/>
      <family val="2"/>
      <charset val="186"/>
    </font>
    <font>
      <sz val="8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 applyFill="0" applyProtection="0"/>
    <xf numFmtId="0" fontId="55" fillId="0" borderId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</cellStyleXfs>
  <cellXfs count="70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2" applyFont="1" applyFill="1" applyAlignment="1"/>
    <xf numFmtId="0" fontId="28" fillId="0" borderId="16" xfId="0" applyFont="1" applyBorder="1"/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2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2" applyFont="1" applyBorder="1"/>
    <xf numFmtId="0" fontId="28" fillId="0" borderId="0" xfId="2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5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3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0" xfId="5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35" fillId="0" borderId="0" xfId="0" applyFont="1" applyProtection="1">
      <protection locked="0"/>
    </xf>
    <xf numFmtId="164" fontId="47" fillId="0" borderId="0" xfId="4" applyNumberFormat="1" applyFont="1" applyAlignment="1" applyProtection="1">
      <alignment horizontal="center"/>
      <protection locked="0"/>
    </xf>
    <xf numFmtId="1" fontId="48" fillId="0" borderId="0" xfId="0" applyNumberFormat="1" applyFont="1" applyProtection="1">
      <protection locked="0"/>
    </xf>
    <xf numFmtId="0" fontId="43" fillId="0" borderId="0" xfId="6" applyFont="1" applyAlignment="1" applyProtection="1">
      <alignment horizontal="center" vertical="center" wrapText="1"/>
      <protection locked="0"/>
    </xf>
    <xf numFmtId="0" fontId="36" fillId="0" borderId="0" xfId="3" applyFont="1" applyAlignment="1" applyProtection="1">
      <alignment horizontal="center" vertical="center" wrapText="1"/>
      <protection locked="0"/>
    </xf>
    <xf numFmtId="0" fontId="49" fillId="0" borderId="0" xfId="3" applyFont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center" vertical="center" wrapText="1"/>
      <protection locked="0"/>
    </xf>
    <xf numFmtId="0" fontId="36" fillId="0" borderId="0" xfId="3" applyFont="1" applyAlignment="1" applyProtection="1">
      <alignment vertical="center" wrapText="1"/>
      <protection locked="0"/>
    </xf>
    <xf numFmtId="0" fontId="36" fillId="0" borderId="0" xfId="3" applyFont="1" applyProtection="1"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3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9" fillId="0" borderId="0" xfId="3" applyFont="1" applyAlignment="1" applyProtection="1">
      <alignment wrapText="1"/>
      <protection locked="0"/>
    </xf>
    <xf numFmtId="164" fontId="50" fillId="0" borderId="0" xfId="4" applyNumberFormat="1" applyFont="1" applyProtection="1">
      <protection locked="0"/>
    </xf>
    <xf numFmtId="164" fontId="50" fillId="0" borderId="0" xfId="4" applyNumberFormat="1" applyFont="1" applyAlignment="1" applyProtection="1">
      <alignment horizontal="left"/>
      <protection locked="0"/>
    </xf>
    <xf numFmtId="164" fontId="50" fillId="0" borderId="0" xfId="4" applyNumberFormat="1" applyFont="1" applyAlignment="1" applyProtection="1">
      <alignment horizontal="center"/>
      <protection locked="0"/>
    </xf>
    <xf numFmtId="1" fontId="28" fillId="0" borderId="26" xfId="0" applyNumberFormat="1" applyFont="1" applyBorder="1" applyProtection="1">
      <protection locked="0"/>
    </xf>
    <xf numFmtId="0" fontId="28" fillId="0" borderId="26" xfId="0" quotePrefix="1" applyFont="1" applyBorder="1" applyAlignment="1" applyProtection="1">
      <alignment horizontal="right"/>
      <protection locked="0"/>
    </xf>
    <xf numFmtId="1" fontId="48" fillId="0" borderId="26" xfId="0" quotePrefix="1" applyNumberFormat="1" applyFont="1" applyBorder="1" applyAlignment="1" applyProtection="1">
      <alignment horizontal="right"/>
      <protection locked="0"/>
    </xf>
    <xf numFmtId="0" fontId="49" fillId="0" borderId="0" xfId="3" applyFont="1" applyAlignment="1" applyProtection="1">
      <alignment vertical="center" wrapText="1"/>
      <protection locked="0"/>
    </xf>
    <xf numFmtId="164" fontId="50" fillId="0" borderId="0" xfId="4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4" applyNumberFormat="1" applyFont="1" applyProtection="1"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29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2" xfId="0" applyFont="1" applyBorder="1" applyAlignment="1">
      <alignment horizontal="left" wrapText="1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8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0" fontId="38" fillId="0" borderId="28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52" fillId="0" borderId="34" xfId="0" applyFont="1" applyBorder="1" applyAlignment="1">
      <alignment horizontal="lef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38" fillId="0" borderId="19" xfId="0" applyFont="1" applyBorder="1" applyAlignment="1" applyProtection="1">
      <alignment horizontal="right" wrapText="1"/>
      <protection locked="0"/>
    </xf>
    <xf numFmtId="1" fontId="38" fillId="6" borderId="37" xfId="0" applyNumberFormat="1" applyFont="1" applyFill="1" applyBorder="1" applyAlignment="1">
      <alignment horizontal="right" wrapText="1"/>
    </xf>
    <xf numFmtId="0" fontId="53" fillId="0" borderId="38" xfId="0" applyFont="1" applyBorder="1" applyAlignment="1" applyProtection="1">
      <alignment horizontal="left" wrapText="1"/>
      <protection locked="0"/>
    </xf>
    <xf numFmtId="0" fontId="53" fillId="6" borderId="39" xfId="0" applyFont="1" applyFill="1" applyBorder="1" applyAlignment="1">
      <alignment horizontal="right" wrapText="1"/>
    </xf>
    <xf numFmtId="0" fontId="53" fillId="6" borderId="40" xfId="0" applyFont="1" applyFill="1" applyBorder="1" applyAlignment="1">
      <alignment horizontal="right" wrapText="1"/>
    </xf>
    <xf numFmtId="2" fontId="53" fillId="6" borderId="40" xfId="0" applyNumberFormat="1" applyFont="1" applyFill="1" applyBorder="1" applyAlignment="1">
      <alignment horizontal="right" wrapText="1"/>
    </xf>
    <xf numFmtId="0" fontId="53" fillId="6" borderId="41" xfId="0" applyFont="1" applyFill="1" applyBorder="1" applyAlignment="1">
      <alignment horizontal="right" wrapText="1"/>
    </xf>
    <xf numFmtId="0" fontId="53" fillId="6" borderId="42" xfId="0" applyFont="1" applyFill="1" applyBorder="1" applyAlignment="1">
      <alignment horizontal="right" wrapText="1"/>
    </xf>
    <xf numFmtId="2" fontId="53" fillId="6" borderId="41" xfId="0" applyNumberFormat="1" applyFont="1" applyFill="1" applyBorder="1" applyAlignment="1">
      <alignment horizontal="right" wrapText="1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56" fillId="0" borderId="36" xfId="0" applyFont="1" applyBorder="1" applyAlignment="1" applyProtection="1">
      <alignment horizontal="right" wrapText="1"/>
      <protection locked="0"/>
    </xf>
    <xf numFmtId="0" fontId="56" fillId="0" borderId="31" xfId="0" applyFont="1" applyBorder="1" applyAlignment="1" applyProtection="1">
      <alignment horizontal="right" wrapText="1"/>
      <protection locked="0"/>
    </xf>
    <xf numFmtId="2" fontId="38" fillId="6" borderId="37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8" fillId="0" borderId="43" xfId="0" applyFont="1" applyBorder="1"/>
    <xf numFmtId="0" fontId="35" fillId="0" borderId="0" xfId="0" applyFont="1" applyBorder="1" applyAlignment="1">
      <alignment horizontal="center"/>
    </xf>
    <xf numFmtId="0" fontId="32" fillId="0" borderId="0" xfId="0" applyFont="1"/>
    <xf numFmtId="0" fontId="37" fillId="0" borderId="43" xfId="0" applyFont="1" applyBorder="1"/>
    <xf numFmtId="0" fontId="0" fillId="0" borderId="43" xfId="0" applyBorder="1"/>
    <xf numFmtId="0" fontId="37" fillId="0" borderId="0" xfId="0" applyFont="1" applyAlignment="1">
      <alignment horizontal="center"/>
    </xf>
    <xf numFmtId="0" fontId="28" fillId="0" borderId="0" xfId="0" applyFont="1" applyAlignment="1"/>
    <xf numFmtId="0" fontId="35" fillId="0" borderId="0" xfId="0" applyFont="1" applyAlignment="1">
      <alignment horizontal="center" vertical="top"/>
    </xf>
    <xf numFmtId="0" fontId="29" fillId="0" borderId="43" xfId="0" applyFont="1" applyBorder="1"/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top" wrapText="1"/>
    </xf>
    <xf numFmtId="0" fontId="36" fillId="0" borderId="46" xfId="0" applyFont="1" applyBorder="1" applyAlignment="1">
      <alignment horizontal="center" vertical="top" wrapText="1"/>
    </xf>
    <xf numFmtId="0" fontId="32" fillId="0" borderId="45" xfId="0" applyFont="1" applyBorder="1" applyAlignment="1">
      <alignment vertical="top" wrapText="1"/>
    </xf>
    <xf numFmtId="0" fontId="37" fillId="0" borderId="46" xfId="0" applyFont="1" applyBorder="1" applyAlignment="1">
      <alignment vertical="top" wrapText="1"/>
    </xf>
    <xf numFmtId="0" fontId="4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35" fillId="0" borderId="47" xfId="5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5" xfId="0" applyFont="1" applyFill="1" applyBorder="1" applyAlignment="1">
      <alignment horizontal="center" wrapText="1"/>
    </xf>
    <xf numFmtId="0" fontId="36" fillId="0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left"/>
    </xf>
    <xf numFmtId="0" fontId="36" fillId="0" borderId="45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vertical="top" wrapText="1"/>
    </xf>
    <xf numFmtId="2" fontId="0" fillId="0" borderId="0" xfId="0" applyNumberFormat="1" applyFill="1" applyProtection="1"/>
    <xf numFmtId="0" fontId="38" fillId="0" borderId="28" xfId="0" applyFont="1" applyFill="1" applyBorder="1" applyAlignment="1" applyProtection="1">
      <alignment horizontal="right" wrapText="1"/>
      <protection locked="0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7" fillId="0" borderId="0" xfId="0" applyFont="1" applyAlignment="1">
      <alignment horizontal="center"/>
    </xf>
    <xf numFmtId="0" fontId="27" fillId="0" borderId="16" xfId="0" applyFont="1" applyBorder="1" applyAlignment="1"/>
    <xf numFmtId="0" fontId="23" fillId="0" borderId="0" xfId="0" applyFont="1" applyBorder="1" applyAlignment="1"/>
    <xf numFmtId="0" fontId="24" fillId="0" borderId="0" xfId="0" applyFont="1" applyBorder="1"/>
    <xf numFmtId="0" fontId="0" fillId="0" borderId="26" xfId="0" applyFill="1" applyBorder="1"/>
    <xf numFmtId="0" fontId="24" fillId="0" borderId="26" xfId="0" applyFont="1" applyBorder="1"/>
    <xf numFmtId="0" fontId="0" fillId="5" borderId="26" xfId="0" applyFill="1" applyBorder="1"/>
    <xf numFmtId="2" fontId="0" fillId="0" borderId="26" xfId="0" applyNumberFormat="1" applyFill="1" applyBorder="1"/>
    <xf numFmtId="0" fontId="0" fillId="0" borderId="26" xfId="0" applyBorder="1"/>
    <xf numFmtId="0" fontId="0" fillId="0" borderId="26" xfId="0" applyNumberFormat="1" applyFill="1" applyBorder="1"/>
    <xf numFmtId="0" fontId="27" fillId="0" borderId="26" xfId="0" applyFont="1" applyBorder="1"/>
    <xf numFmtId="0" fontId="27" fillId="5" borderId="26" xfId="0" applyFont="1" applyFill="1" applyBorder="1"/>
    <xf numFmtId="0" fontId="27" fillId="0" borderId="26" xfId="0" applyFont="1" applyFill="1" applyBorder="1"/>
    <xf numFmtId="0" fontId="57" fillId="0" borderId="26" xfId="0" applyFont="1" applyFill="1" applyBorder="1"/>
    <xf numFmtId="0" fontId="24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27" fillId="0" borderId="23" xfId="0" applyFont="1" applyFill="1" applyBorder="1"/>
    <xf numFmtId="0" fontId="0" fillId="0" borderId="26" xfId="0" applyBorder="1" applyAlignment="1">
      <alignment horizontal="right"/>
    </xf>
    <xf numFmtId="2" fontId="0" fillId="5" borderId="26" xfId="0" applyNumberFormat="1" applyFill="1" applyBorder="1"/>
    <xf numFmtId="0" fontId="23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/>
    <xf numFmtId="0" fontId="25" fillId="0" borderId="0" xfId="0" applyFont="1" applyBorder="1"/>
    <xf numFmtId="0" fontId="0" fillId="0" borderId="0" xfId="0" applyFill="1" applyBorder="1"/>
    <xf numFmtId="0" fontId="0" fillId="0" borderId="0" xfId="0" applyFill="1" applyAlignment="1" applyProtection="1">
      <alignment horizontal="centerContinuous" vertical="center"/>
    </xf>
    <xf numFmtId="0" fontId="0" fillId="0" borderId="6" xfId="0" applyFill="1" applyBorder="1" applyAlignment="1" applyProtection="1">
      <alignment horizontal="centerContinuous" vertical="center"/>
      <protection hidden="1"/>
    </xf>
    <xf numFmtId="0" fontId="0" fillId="0" borderId="0" xfId="0" applyFill="1" applyProtection="1">
      <protection hidden="1"/>
    </xf>
    <xf numFmtId="0" fontId="0" fillId="0" borderId="16" xfId="0" applyFont="1" applyBorder="1" applyAlignment="1"/>
    <xf numFmtId="0" fontId="26" fillId="0" borderId="16" xfId="0" applyFont="1" applyBorder="1" applyAlignment="1"/>
    <xf numFmtId="0" fontId="38" fillId="0" borderId="20" xfId="0" applyFont="1" applyFill="1" applyBorder="1" applyAlignment="1" applyProtection="1">
      <alignment horizontal="right" wrapText="1"/>
      <protection locked="0"/>
    </xf>
    <xf numFmtId="0" fontId="59" fillId="0" borderId="0" xfId="0" applyFont="1"/>
    <xf numFmtId="0" fontId="0" fillId="0" borderId="0" xfId="0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60" fillId="0" borderId="0" xfId="0" applyFont="1" applyFill="1" applyAlignment="1" applyProtection="1">
      <alignment wrapText="1"/>
      <protection hidden="1"/>
    </xf>
    <xf numFmtId="0" fontId="60" fillId="0" borderId="0" xfId="0" applyFont="1" applyFill="1" applyAlignment="1" applyProtection="1">
      <alignment wrapText="1"/>
    </xf>
    <xf numFmtId="0" fontId="60" fillId="0" borderId="0" xfId="0" applyFont="1" applyFill="1" applyProtection="1"/>
    <xf numFmtId="0" fontId="60" fillId="0" borderId="6" xfId="0" applyFont="1" applyFill="1" applyBorder="1" applyAlignment="1" applyProtection="1">
      <alignment horizontal="centerContinuous" vertical="center"/>
      <protection hidden="1"/>
    </xf>
    <xf numFmtId="1" fontId="60" fillId="0" borderId="49" xfId="0" applyNumberFormat="1" applyFont="1" applyFill="1" applyBorder="1" applyProtection="1">
      <protection locked="0"/>
    </xf>
    <xf numFmtId="0" fontId="60" fillId="0" borderId="49" xfId="0" applyFont="1" applyFill="1" applyBorder="1" applyProtection="1">
      <protection locked="0"/>
    </xf>
    <xf numFmtId="0" fontId="60" fillId="0" borderId="50" xfId="0" applyFont="1" applyFill="1" applyBorder="1" applyAlignment="1" applyProtection="1">
      <alignment horizontal="centerContinuous" vertical="center" wrapText="1"/>
    </xf>
    <xf numFmtId="0" fontId="60" fillId="0" borderId="51" xfId="0" applyFont="1" applyFill="1" applyBorder="1" applyAlignment="1" applyProtection="1">
      <alignment horizontal="centerContinuous" vertical="center" wrapText="1"/>
    </xf>
    <xf numFmtId="0" fontId="60" fillId="0" borderId="52" xfId="0" applyFont="1" applyFill="1" applyBorder="1" applyAlignment="1" applyProtection="1">
      <alignment horizontal="centerContinuous" vertical="center" wrapText="1"/>
    </xf>
    <xf numFmtId="0" fontId="60" fillId="0" borderId="50" xfId="0" applyFont="1" applyFill="1" applyBorder="1" applyAlignment="1" applyProtection="1">
      <alignment horizontal="centerContinuous" vertical="center"/>
    </xf>
    <xf numFmtId="0" fontId="60" fillId="0" borderId="51" xfId="0" applyFont="1" applyFill="1" applyBorder="1" applyAlignment="1" applyProtection="1">
      <alignment horizontal="centerContinuous" vertical="center"/>
    </xf>
    <xf numFmtId="0" fontId="60" fillId="0" borderId="52" xfId="0" applyFont="1" applyFill="1" applyBorder="1" applyAlignment="1" applyProtection="1">
      <alignment horizontal="centerContinuous" vertical="center"/>
    </xf>
    <xf numFmtId="0" fontId="60" fillId="0" borderId="49" xfId="0" applyFont="1" applyFill="1" applyBorder="1" applyAlignment="1" applyProtection="1">
      <alignment horizontal="center" vertical="center"/>
    </xf>
    <xf numFmtId="0" fontId="60" fillId="0" borderId="50" xfId="0" applyFont="1" applyFill="1" applyBorder="1" applyAlignment="1" applyProtection="1">
      <alignment horizontal="centerContinuous" vertical="center"/>
      <protection hidden="1"/>
    </xf>
    <xf numFmtId="0" fontId="60" fillId="0" borderId="51" xfId="0" applyFont="1" applyFill="1" applyBorder="1" applyAlignment="1" applyProtection="1">
      <alignment horizontal="centerContinuous" vertical="center"/>
      <protection hidden="1"/>
    </xf>
    <xf numFmtId="0" fontId="60" fillId="0" borderId="52" xfId="0" applyFont="1" applyFill="1" applyBorder="1" applyAlignment="1" applyProtection="1">
      <alignment horizontal="centerContinuous" vertical="center"/>
      <protection hidden="1"/>
    </xf>
    <xf numFmtId="0" fontId="60" fillId="0" borderId="50" xfId="0" applyFont="1" applyFill="1" applyBorder="1" applyAlignment="1" applyProtection="1">
      <alignment horizontal="center" vertical="center"/>
      <protection hidden="1"/>
    </xf>
    <xf numFmtId="0" fontId="60" fillId="0" borderId="52" xfId="0" applyFont="1" applyFill="1" applyBorder="1" applyAlignment="1" applyProtection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hidden="1"/>
    </xf>
    <xf numFmtId="0" fontId="63" fillId="0" borderId="10" xfId="0" applyFont="1" applyFill="1" applyBorder="1" applyAlignment="1" applyProtection="1">
      <alignment horizontal="left" vertical="center" wrapText="1"/>
      <protection hidden="1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2" fontId="63" fillId="0" borderId="10" xfId="0" applyNumberFormat="1" applyFont="1" applyFill="1" applyBorder="1" applyAlignment="1" applyProtection="1">
      <alignment horizontal="right"/>
      <protection hidden="1"/>
    </xf>
    <xf numFmtId="0" fontId="63" fillId="0" borderId="1" xfId="0" applyFont="1" applyFill="1" applyBorder="1" applyAlignment="1" applyProtection="1">
      <alignment horizontal="center" vertical="center"/>
      <protection hidden="1"/>
    </xf>
    <xf numFmtId="0" fontId="60" fillId="0" borderId="1" xfId="0" applyFont="1" applyFill="1" applyBorder="1" applyAlignment="1" applyProtection="1">
      <alignment horizontal="center" vertical="center"/>
      <protection hidden="1"/>
    </xf>
    <xf numFmtId="0" fontId="63" fillId="0" borderId="1" xfId="0" applyFont="1" applyFill="1" applyBorder="1" applyAlignment="1" applyProtection="1">
      <alignment horizontal="left" vertical="center" wrapText="1"/>
      <protection hidden="1"/>
    </xf>
    <xf numFmtId="0" fontId="63" fillId="0" borderId="1" xfId="0" applyFont="1" applyFill="1" applyBorder="1" applyAlignment="1" applyProtection="1">
      <alignment horizontal="center" vertical="center" wrapText="1"/>
      <protection hidden="1"/>
    </xf>
    <xf numFmtId="2" fontId="63" fillId="0" borderId="1" xfId="0" applyNumberFormat="1" applyFont="1" applyFill="1" applyBorder="1" applyAlignment="1" applyProtection="1">
      <alignment horizontal="right" vertical="center"/>
      <protection hidden="1"/>
    </xf>
    <xf numFmtId="0" fontId="60" fillId="0" borderId="1" xfId="0" applyFont="1" applyFill="1" applyBorder="1" applyAlignment="1" applyProtection="1">
      <alignment horizontal="left" vertical="center" wrapText="1"/>
      <protection hidden="1"/>
    </xf>
    <xf numFmtId="0" fontId="60" fillId="0" borderId="1" xfId="0" applyFont="1" applyFill="1" applyBorder="1" applyAlignment="1" applyProtection="1">
      <alignment horizontal="center" vertical="center" wrapText="1"/>
      <protection hidden="1"/>
    </xf>
    <xf numFmtId="2" fontId="60" fillId="0" borderId="1" xfId="0" applyNumberFormat="1" applyFont="1" applyFill="1" applyBorder="1" applyAlignment="1" applyProtection="1">
      <alignment horizontal="right" vertical="center"/>
      <protection hidden="1"/>
    </xf>
    <xf numFmtId="2" fontId="60" fillId="0" borderId="1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Fill="1" applyProtection="1">
      <protection hidden="1"/>
    </xf>
    <xf numFmtId="0" fontId="60" fillId="0" borderId="0" xfId="0" applyFont="1" applyFill="1" applyAlignment="1" applyProtection="1">
      <alignment horizontal="center" vertical="center" wrapText="1"/>
      <protection hidden="1"/>
    </xf>
    <xf numFmtId="0" fontId="60" fillId="0" borderId="49" xfId="0" applyFont="1" applyFill="1" applyBorder="1" applyAlignment="1" applyProtection="1">
      <alignment horizontal="centerContinuous" vertical="center" wrapText="1"/>
    </xf>
    <xf numFmtId="0" fontId="60" fillId="0" borderId="0" xfId="0" applyFont="1" applyFill="1" applyAlignment="1" applyProtection="1">
      <alignment horizontal="center" vertical="center" wrapText="1"/>
    </xf>
    <xf numFmtId="0" fontId="60" fillId="0" borderId="49" xfId="0" applyFont="1" applyFill="1" applyBorder="1" applyAlignment="1" applyProtection="1">
      <alignment horizontal="center" vertical="center" wrapText="1"/>
    </xf>
    <xf numFmtId="0" fontId="63" fillId="0" borderId="1" xfId="0" applyFont="1" applyFill="1" applyBorder="1" applyProtection="1">
      <protection hidden="1"/>
    </xf>
    <xf numFmtId="0" fontId="63" fillId="0" borderId="1" xfId="0" applyFont="1" applyFill="1" applyBorder="1" applyAlignment="1" applyProtection="1">
      <alignment wrapText="1"/>
      <protection hidden="1"/>
    </xf>
    <xf numFmtId="0" fontId="60" fillId="0" borderId="0" xfId="0" applyFont="1" applyFill="1" applyProtection="1">
      <protection locked="0"/>
    </xf>
    <xf numFmtId="0" fontId="38" fillId="0" borderId="30" xfId="0" applyFont="1" applyFill="1" applyBorder="1" applyAlignment="1" applyProtection="1">
      <alignment horizontal="right" wrapText="1"/>
      <protection locked="0"/>
    </xf>
    <xf numFmtId="0" fontId="38" fillId="0" borderId="27" xfId="0" applyFont="1" applyFill="1" applyBorder="1" applyAlignment="1" applyProtection="1">
      <alignment horizontal="right" wrapText="1"/>
      <protection locked="0"/>
    </xf>
    <xf numFmtId="2" fontId="38" fillId="0" borderId="30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Border="1"/>
    <xf numFmtId="0" fontId="24" fillId="0" borderId="2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0" fillId="0" borderId="25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0" xfId="0" applyFill="1" applyProtection="1"/>
    <xf numFmtId="0" fontId="26" fillId="0" borderId="0" xfId="0" applyFont="1"/>
    <xf numFmtId="0" fontId="27" fillId="0" borderId="0" xfId="0" applyFont="1"/>
    <xf numFmtId="0" fontId="27" fillId="0" borderId="21" xfId="0" applyFont="1" applyFill="1" applyBorder="1"/>
    <xf numFmtId="0" fontId="27" fillId="0" borderId="0" xfId="0" applyFont="1" applyFill="1" applyBorder="1"/>
    <xf numFmtId="0" fontId="27" fillId="0" borderId="22" xfId="0" applyFont="1" applyFill="1" applyBorder="1"/>
    <xf numFmtId="164" fontId="27" fillId="0" borderId="23" xfId="0" applyNumberFormat="1" applyFont="1" applyFill="1" applyBorder="1"/>
    <xf numFmtId="1" fontId="27" fillId="0" borderId="23" xfId="0" applyNumberFormat="1" applyFont="1" applyFill="1" applyBorder="1"/>
    <xf numFmtId="1" fontId="27" fillId="0" borderId="22" xfId="0" applyNumberFormat="1" applyFont="1" applyFill="1" applyBorder="1"/>
    <xf numFmtId="0" fontId="27" fillId="0" borderId="21" xfId="0" applyFont="1" applyBorder="1"/>
    <xf numFmtId="0" fontId="27" fillId="0" borderId="0" xfId="0" applyFont="1" applyBorder="1"/>
    <xf numFmtId="0" fontId="27" fillId="0" borderId="22" xfId="0" applyFont="1" applyBorder="1"/>
    <xf numFmtId="0" fontId="27" fillId="0" borderId="23" xfId="0" applyFont="1" applyBorder="1"/>
    <xf numFmtId="164" fontId="27" fillId="0" borderId="23" xfId="0" applyNumberFormat="1" applyFont="1" applyBorder="1"/>
    <xf numFmtId="164" fontId="27" fillId="0" borderId="22" xfId="0" applyNumberFormat="1" applyFont="1" applyBorder="1"/>
    <xf numFmtId="1" fontId="27" fillId="0" borderId="23" xfId="0" applyNumberFormat="1" applyFont="1" applyBorder="1"/>
    <xf numFmtId="0" fontId="66" fillId="0" borderId="21" xfId="0" applyFont="1" applyFill="1" applyBorder="1"/>
    <xf numFmtId="0" fontId="66" fillId="0" borderId="0" xfId="0" applyFont="1" applyFill="1" applyBorder="1"/>
    <xf numFmtId="0" fontId="66" fillId="0" borderId="22" xfId="0" applyFont="1" applyFill="1" applyBorder="1"/>
    <xf numFmtId="0" fontId="0" fillId="0" borderId="17" xfId="0" applyBorder="1" applyAlignment="1"/>
    <xf numFmtId="0" fontId="0" fillId="0" borderId="20" xfId="0" applyBorder="1"/>
    <xf numFmtId="0" fontId="24" fillId="0" borderId="24" xfId="0" applyFont="1" applyBorder="1" applyAlignment="1"/>
    <xf numFmtId="0" fontId="0" fillId="0" borderId="25" xfId="0" applyBorder="1" applyAlignment="1"/>
    <xf numFmtId="0" fontId="0" fillId="0" borderId="53" xfId="0" applyBorder="1"/>
    <xf numFmtId="1" fontId="0" fillId="0" borderId="25" xfId="0" applyNumberFormat="1" applyBorder="1"/>
    <xf numFmtId="0" fontId="57" fillId="0" borderId="0" xfId="0" applyFont="1" applyFill="1" applyBorder="1"/>
    <xf numFmtId="0" fontId="57" fillId="0" borderId="22" xfId="0" applyFont="1" applyFill="1" applyBorder="1"/>
    <xf numFmtId="0" fontId="59" fillId="0" borderId="0" xfId="0" applyFont="1" applyFill="1" applyProtection="1"/>
    <xf numFmtId="1" fontId="0" fillId="0" borderId="0" xfId="0" applyNumberFormat="1" applyFill="1" applyProtection="1"/>
    <xf numFmtId="0" fontId="67" fillId="0" borderId="21" xfId="0" applyFont="1" applyBorder="1"/>
    <xf numFmtId="0" fontId="67" fillId="0" borderId="0" xfId="0" applyFont="1" applyBorder="1"/>
    <xf numFmtId="0" fontId="67" fillId="0" borderId="22" xfId="0" applyFont="1" applyBorder="1"/>
    <xf numFmtId="0" fontId="67" fillId="0" borderId="23" xfId="0" applyFont="1" applyBorder="1"/>
    <xf numFmtId="0" fontId="48" fillId="0" borderId="26" xfId="0" applyFont="1" applyFill="1" applyBorder="1" applyAlignment="1" applyProtection="1">
      <alignment horizontal="right" wrapText="1"/>
      <protection locked="0"/>
    </xf>
    <xf numFmtId="1" fontId="38" fillId="7" borderId="33" xfId="0" applyNumberFormat="1" applyFont="1" applyFill="1" applyBorder="1" applyAlignment="1">
      <alignment horizontal="right" wrapText="1"/>
    </xf>
    <xf numFmtId="2" fontId="38" fillId="7" borderId="33" xfId="0" applyNumberFormat="1" applyFont="1" applyFill="1" applyBorder="1" applyAlignment="1">
      <alignment horizontal="right" wrapText="1"/>
    </xf>
    <xf numFmtId="0" fontId="25" fillId="0" borderId="21" xfId="0" applyFont="1" applyFill="1" applyBorder="1"/>
    <xf numFmtId="0" fontId="23" fillId="0" borderId="21" xfId="0" applyFont="1" applyFill="1" applyBorder="1"/>
    <xf numFmtId="0" fontId="23" fillId="0" borderId="0" xfId="0" applyFont="1" applyFill="1" applyBorder="1"/>
    <xf numFmtId="0" fontId="23" fillId="0" borderId="22" xfId="0" applyFont="1" applyFill="1" applyBorder="1"/>
    <xf numFmtId="0" fontId="68" fillId="0" borderId="0" xfId="0" applyFont="1" applyFill="1" applyBorder="1"/>
    <xf numFmtId="0" fontId="68" fillId="0" borderId="22" xfId="0" applyFont="1" applyFill="1" applyBorder="1"/>
    <xf numFmtId="164" fontId="38" fillId="0" borderId="30" xfId="0" applyNumberFormat="1" applyFont="1" applyFill="1" applyBorder="1" applyAlignment="1" applyProtection="1">
      <alignment horizontal="right" wrapText="1"/>
      <protection locked="0"/>
    </xf>
    <xf numFmtId="164" fontId="38" fillId="0" borderId="26" xfId="0" applyNumberFormat="1" applyFont="1" applyFill="1" applyBorder="1" applyAlignment="1" applyProtection="1">
      <alignment horizontal="right" wrapText="1"/>
      <protection locked="0"/>
    </xf>
    <xf numFmtId="164" fontId="38" fillId="0" borderId="27" xfId="0" applyNumberFormat="1" applyFont="1" applyFill="1" applyBorder="1" applyAlignment="1" applyProtection="1">
      <alignment horizontal="right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5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60" fillId="0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56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58" xfId="0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60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64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</xf>
    <xf numFmtId="0" fontId="0" fillId="0" borderId="64" xfId="0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60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58" xfId="0" applyFill="1" applyBorder="1" applyAlignment="1" applyProtection="1">
      <alignment horizontal="right" wrapText="1"/>
    </xf>
    <xf numFmtId="0" fontId="60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58" xfId="0" applyFill="1" applyBorder="1" applyAlignment="1" applyProtection="1">
      <alignment horizontal="right" vertical="center" wrapText="1"/>
    </xf>
    <xf numFmtId="0" fontId="60" fillId="0" borderId="62" xfId="0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left" vertical="center" wrapText="1"/>
      <protection locked="0"/>
    </xf>
    <xf numFmtId="0" fontId="60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60" fillId="0" borderId="0" xfId="0" applyFont="1" applyFill="1" applyAlignment="1" applyProtection="1">
      <alignment wrapText="1"/>
    </xf>
    <xf numFmtId="0" fontId="6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60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</xf>
    <xf numFmtId="0" fontId="61" fillId="0" borderId="0" xfId="0" applyFont="1" applyFill="1" applyAlignment="1" applyProtection="1">
      <alignment vertical="center" wrapText="1"/>
      <protection hidden="1"/>
    </xf>
    <xf numFmtId="0" fontId="62" fillId="0" borderId="0" xfId="0" applyFont="1" applyFill="1" applyAlignment="1" applyProtection="1">
      <alignment vertical="center" wrapText="1"/>
    </xf>
    <xf numFmtId="0" fontId="6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6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6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23" fillId="0" borderId="26" xfId="0" applyFont="1" applyBorder="1"/>
    <xf numFmtId="0" fontId="27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4" fillId="0" borderId="2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25" xfId="0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9" xfId="0" applyBorder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/>
    </xf>
    <xf numFmtId="0" fontId="32" fillId="0" borderId="16" xfId="2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53" xfId="0" applyFont="1" applyBorder="1" applyAlignment="1">
      <alignment wrapText="1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5" fillId="0" borderId="0" xfId="1" applyFont="1" applyBorder="1" applyAlignment="1">
      <alignment horizontal="center" vertical="top"/>
    </xf>
    <xf numFmtId="0" fontId="0" fillId="0" borderId="0" xfId="0" applyAlignment="1"/>
    <xf numFmtId="0" fontId="35" fillId="0" borderId="0" xfId="5" applyFont="1" applyBorder="1" applyAlignment="1">
      <alignment horizontal="center" vertical="top"/>
    </xf>
    <xf numFmtId="0" fontId="36" fillId="0" borderId="48" xfId="0" applyFont="1" applyFill="1" applyBorder="1" applyAlignment="1">
      <alignment horizontal="right" vertical="center" wrapText="1"/>
    </xf>
    <xf numFmtId="0" fontId="36" fillId="0" borderId="46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3" fillId="0" borderId="48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right" vertical="top" wrapText="1"/>
    </xf>
    <xf numFmtId="0" fontId="43" fillId="0" borderId="46" xfId="0" applyFont="1" applyBorder="1" applyAlignment="1">
      <alignment horizontal="right" vertical="top" wrapText="1"/>
    </xf>
    <xf numFmtId="0" fontId="36" fillId="0" borderId="48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8" xfId="0" applyFont="1" applyBorder="1" applyAlignment="1">
      <alignment vertical="top" wrapText="1"/>
    </xf>
    <xf numFmtId="0" fontId="36" fillId="0" borderId="46" xfId="0" applyFont="1" applyBorder="1" applyAlignment="1">
      <alignment vertical="top" wrapText="1"/>
    </xf>
    <xf numFmtId="0" fontId="36" fillId="0" borderId="44" xfId="0" applyFont="1" applyBorder="1" applyAlignment="1">
      <alignment horizontal="right" vertical="top" wrapText="1"/>
    </xf>
    <xf numFmtId="0" fontId="36" fillId="0" borderId="46" xfId="0" applyFont="1" applyBorder="1" applyAlignment="1">
      <alignment horizontal="right" vertical="top" wrapText="1"/>
    </xf>
    <xf numFmtId="0" fontId="35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5" fillId="0" borderId="47" xfId="5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36" fillId="0" borderId="48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44" xfId="0" applyFont="1" applyFill="1" applyBorder="1" applyAlignment="1">
      <alignment horizontal="right" vertical="top" wrapText="1"/>
    </xf>
    <xf numFmtId="0" fontId="36" fillId="0" borderId="46" xfId="0" applyFont="1" applyFill="1" applyBorder="1" applyAlignment="1">
      <alignment horizontal="right" vertical="top" wrapText="1"/>
    </xf>
    <xf numFmtId="0" fontId="36" fillId="0" borderId="48" xfId="0" applyFont="1" applyFill="1" applyBorder="1" applyAlignment="1">
      <alignment vertical="top" wrapText="1"/>
    </xf>
    <xf numFmtId="0" fontId="36" fillId="0" borderId="46" xfId="0" applyFont="1" applyFill="1" applyBorder="1" applyAlignment="1">
      <alignment vertical="top" wrapText="1"/>
    </xf>
    <xf numFmtId="0" fontId="36" fillId="0" borderId="48" xfId="0" applyFont="1" applyFill="1" applyBorder="1" applyAlignment="1">
      <alignment horizontal="left" vertical="top" wrapText="1"/>
    </xf>
    <xf numFmtId="0" fontId="36" fillId="0" borderId="46" xfId="0" applyFont="1" applyFill="1" applyBorder="1" applyAlignment="1">
      <alignment horizontal="left" vertical="top" wrapText="1"/>
    </xf>
    <xf numFmtId="0" fontId="28" fillId="0" borderId="43" xfId="0" applyFont="1" applyBorder="1" applyAlignment="1"/>
    <xf numFmtId="0" fontId="0" fillId="0" borderId="43" xfId="0" applyBorder="1" applyAlignment="1"/>
    <xf numFmtId="0" fontId="28" fillId="0" borderId="0" xfId="0" applyFont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1" fontId="48" fillId="0" borderId="27" xfId="0" applyNumberFormat="1" applyFont="1" applyBorder="1" applyAlignment="1" applyProtection="1">
      <alignment horizontal="center"/>
      <protection locked="0"/>
    </xf>
    <xf numFmtId="1" fontId="48" fillId="0" borderId="28" xfId="0" applyNumberFormat="1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66" xfId="0" applyFont="1" applyBorder="1" applyAlignment="1" applyProtection="1">
      <alignment horizontal="center" vertical="center" wrapText="1"/>
      <protection locked="0"/>
    </xf>
    <xf numFmtId="0" fontId="35" fillId="0" borderId="67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69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71" xfId="0" applyFont="1" applyBorder="1" applyAlignment="1" applyProtection="1">
      <alignment horizontal="center" vertical="center" wrapText="1"/>
      <protection locked="0"/>
    </xf>
    <xf numFmtId="0" fontId="28" fillId="0" borderId="72" xfId="0" applyFont="1" applyBorder="1" applyAlignment="1" applyProtection="1">
      <alignment horizontal="center" vertical="center" wrapText="1"/>
      <protection locked="0"/>
    </xf>
    <xf numFmtId="0" fontId="28" fillId="0" borderId="66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65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45" fillId="0" borderId="0" xfId="5" applyFont="1" applyAlignment="1" applyProtection="1">
      <alignment horizontal="center" vertical="center" wrapText="1"/>
      <protection locked="0"/>
    </xf>
    <xf numFmtId="164" fontId="47" fillId="0" borderId="0" xfId="4" applyNumberFormat="1" applyFont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</cellXfs>
  <cellStyles count="7">
    <cellStyle name="Normal" xfId="0" builtinId="0"/>
    <cellStyle name="Normal_biudz uz 2001 atskaitomybe3" xfId="1"/>
    <cellStyle name="Normal_CF_ataskaitos_prie_mokejimo_tvarkos_040115" xfId="2"/>
    <cellStyle name="Normal_kontingento formos sav" xfId="3"/>
    <cellStyle name="Normal_Sheet1" xfId="4"/>
    <cellStyle name="Normal_TRECFORMantras2001333" xfId="5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64"/>
  <sheetViews>
    <sheetView workbookViewId="0">
      <selection activeCell="G42" sqref="G42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20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/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SUM(I31+I42+I61+I82+I89+I109+I131+I149+I159)</f>
        <v>771000</v>
      </c>
      <c r="J30" s="44">
        <f>SUM(J31+J42+J61+J82+J89+J109+J131+J149+J159)</f>
        <v>771000</v>
      </c>
      <c r="K30" s="45">
        <f>SUM(K31+K42+K61+K82+K89+K109+K131+K149+K159)</f>
        <v>765928.36</v>
      </c>
      <c r="L30" s="44">
        <f>SUM(L31+L42+L61+L82+L89+L109+L131+L149+L159)</f>
        <v>765928.36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645300</v>
      </c>
      <c r="J31" s="44">
        <f>SUM(J32+J38)</f>
        <v>645300</v>
      </c>
      <c r="K31" s="52">
        <f>SUM(K32+K38)</f>
        <v>645230.64</v>
      </c>
      <c r="L31" s="53">
        <f>SUM(L32+L38)</f>
        <v>645230.64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636000</v>
      </c>
      <c r="J32" s="44">
        <f>SUM(J33)</f>
        <v>636000</v>
      </c>
      <c r="K32" s="45">
        <f>SUM(K33)</f>
        <v>636000</v>
      </c>
      <c r="L32" s="44">
        <f>SUM(L33)</f>
        <v>636000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636000</v>
      </c>
      <c r="J33" s="44">
        <f t="shared" ref="J33:L34" si="0">SUM(J34)</f>
        <v>636000</v>
      </c>
      <c r="K33" s="44">
        <f t="shared" si="0"/>
        <v>636000</v>
      </c>
      <c r="L33" s="44">
        <f t="shared" si="0"/>
        <v>636000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636000</v>
      </c>
      <c r="J34" s="45">
        <f t="shared" si="0"/>
        <v>636000</v>
      </c>
      <c r="K34" s="45">
        <f t="shared" si="0"/>
        <v>636000</v>
      </c>
      <c r="L34" s="45">
        <f t="shared" si="0"/>
        <v>636000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636000</v>
      </c>
      <c r="J35" s="60">
        <v>636000</v>
      </c>
      <c r="K35" s="60">
        <v>636000</v>
      </c>
      <c r="L35" s="60">
        <v>636000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9300</v>
      </c>
      <c r="J38" s="44">
        <f t="shared" si="1"/>
        <v>9300</v>
      </c>
      <c r="K38" s="45">
        <f t="shared" si="1"/>
        <v>9230.64</v>
      </c>
      <c r="L38" s="44">
        <f t="shared" si="1"/>
        <v>9230.64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9300</v>
      </c>
      <c r="J39" s="44">
        <f t="shared" si="1"/>
        <v>9300</v>
      </c>
      <c r="K39" s="44">
        <f t="shared" si="1"/>
        <v>9230.64</v>
      </c>
      <c r="L39" s="44">
        <f t="shared" si="1"/>
        <v>9230.64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9300</v>
      </c>
      <c r="J40" s="44">
        <f t="shared" si="1"/>
        <v>9300</v>
      </c>
      <c r="K40" s="44">
        <f t="shared" si="1"/>
        <v>9230.64</v>
      </c>
      <c r="L40" s="44">
        <f t="shared" si="1"/>
        <v>9230.64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9300</v>
      </c>
      <c r="J41" s="60">
        <v>9300</v>
      </c>
      <c r="K41" s="60">
        <v>9230.64</v>
      </c>
      <c r="L41" s="60">
        <v>9230.64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123800</v>
      </c>
      <c r="J42" s="65">
        <f t="shared" si="2"/>
        <v>123800</v>
      </c>
      <c r="K42" s="64">
        <f t="shared" si="2"/>
        <v>118797.72</v>
      </c>
      <c r="L42" s="64">
        <f t="shared" si="2"/>
        <v>118797.72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123800</v>
      </c>
      <c r="J43" s="45">
        <f t="shared" si="2"/>
        <v>123800</v>
      </c>
      <c r="K43" s="44">
        <f t="shared" si="2"/>
        <v>118797.72</v>
      </c>
      <c r="L43" s="45">
        <f t="shared" si="2"/>
        <v>118797.72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123800</v>
      </c>
      <c r="J44" s="45">
        <f t="shared" si="2"/>
        <v>123800</v>
      </c>
      <c r="K44" s="53">
        <f t="shared" si="2"/>
        <v>118797.72</v>
      </c>
      <c r="L44" s="53">
        <f t="shared" si="2"/>
        <v>118797.72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SUM(I46:I60)</f>
        <v>123800</v>
      </c>
      <c r="J45" s="71">
        <f>SUM(J46:J60)</f>
        <v>123800</v>
      </c>
      <c r="K45" s="72">
        <f>SUM(K46:K60)</f>
        <v>118797.72</v>
      </c>
      <c r="L45" s="72">
        <f>SUM(L46:L60)</f>
        <v>118797.72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47</v>
      </c>
      <c r="H46" s="43">
        <v>17</v>
      </c>
      <c r="I46" s="60">
        <v>14900</v>
      </c>
      <c r="J46" s="60">
        <v>14900</v>
      </c>
      <c r="K46" s="60">
        <v>14175.62</v>
      </c>
      <c r="L46" s="60">
        <v>14175.62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48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49</v>
      </c>
      <c r="H48" s="43">
        <v>19</v>
      </c>
      <c r="I48" s="60">
        <v>2700</v>
      </c>
      <c r="J48" s="60">
        <v>2700</v>
      </c>
      <c r="K48" s="60">
        <v>2499.11</v>
      </c>
      <c r="L48" s="60">
        <v>2499.11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50</v>
      </c>
      <c r="H49" s="43">
        <v>20</v>
      </c>
      <c r="I49" s="60">
        <v>21700</v>
      </c>
      <c r="J49" s="60">
        <v>21700</v>
      </c>
      <c r="K49" s="60">
        <v>21533.56</v>
      </c>
      <c r="L49" s="60">
        <v>21533.56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51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52</v>
      </c>
      <c r="H51" s="43">
        <v>22</v>
      </c>
      <c r="I51" s="61">
        <v>1300</v>
      </c>
      <c r="J51" s="60">
        <v>1300</v>
      </c>
      <c r="K51" s="60">
        <v>1300</v>
      </c>
      <c r="L51" s="60">
        <v>1300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53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54</v>
      </c>
      <c r="H53" s="43">
        <v>24</v>
      </c>
      <c r="I53" s="61">
        <v>2400</v>
      </c>
      <c r="J53" s="61">
        <v>2400</v>
      </c>
      <c r="K53" s="61">
        <v>2400</v>
      </c>
      <c r="L53" s="61">
        <v>2400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55</v>
      </c>
      <c r="H54" s="43">
        <v>25</v>
      </c>
      <c r="I54" s="61">
        <v>4100</v>
      </c>
      <c r="J54" s="60">
        <v>4100</v>
      </c>
      <c r="K54" s="60">
        <v>4100</v>
      </c>
      <c r="L54" s="60">
        <v>4100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56</v>
      </c>
      <c r="H55" s="43">
        <v>26</v>
      </c>
      <c r="I55" s="61">
        <v>3200</v>
      </c>
      <c r="J55" s="60">
        <v>3200</v>
      </c>
      <c r="K55" s="60">
        <v>3144.37</v>
      </c>
      <c r="L55" s="60">
        <v>3144.37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57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58</v>
      </c>
      <c r="H57" s="43">
        <v>28</v>
      </c>
      <c r="I57" s="61">
        <v>23000</v>
      </c>
      <c r="J57" s="60">
        <v>23000</v>
      </c>
      <c r="K57" s="60">
        <v>21922.51</v>
      </c>
      <c r="L57" s="60">
        <v>21922.51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59</v>
      </c>
      <c r="H58" s="43">
        <v>29</v>
      </c>
      <c r="I58" s="61">
        <v>3300</v>
      </c>
      <c r="J58" s="60">
        <v>3300</v>
      </c>
      <c r="K58" s="60">
        <v>3282.97</v>
      </c>
      <c r="L58" s="60">
        <v>3282.97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60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61</v>
      </c>
      <c r="H60" s="43">
        <v>31</v>
      </c>
      <c r="I60" s="61">
        <v>47200</v>
      </c>
      <c r="J60" s="60">
        <v>47200</v>
      </c>
      <c r="K60" s="60">
        <v>44439.58</v>
      </c>
      <c r="L60" s="60">
        <v>44439.58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62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63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64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64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65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66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67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68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68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65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66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67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69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70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71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72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73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74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74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74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74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75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76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76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76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77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78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79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80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81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81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81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82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83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84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84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84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85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86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87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88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88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88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89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90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90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90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91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92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93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93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93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94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95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96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96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96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96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97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97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97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97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98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98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98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98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99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100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99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101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102</v>
      </c>
      <c r="H131" s="43">
        <v>102</v>
      </c>
      <c r="I131" s="45">
        <f>SUM(I132+I137+I144)</f>
        <v>1900</v>
      </c>
      <c r="J131" s="84">
        <f>SUM(J132+J137+J144)</f>
        <v>1900</v>
      </c>
      <c r="K131" s="45">
        <f>SUM(K132+K137+K144)</f>
        <v>1900</v>
      </c>
      <c r="L131" s="44">
        <f>SUM(L132+L137+L144)</f>
        <v>1900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103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103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103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104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105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106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107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107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109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110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110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110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111</v>
      </c>
      <c r="H144" s="43">
        <v>116</v>
      </c>
      <c r="I144" s="45">
        <f t="shared" ref="I144:L145" si="15">I145</f>
        <v>1900</v>
      </c>
      <c r="J144" s="84">
        <f t="shared" si="15"/>
        <v>1900</v>
      </c>
      <c r="K144" s="45">
        <f t="shared" si="15"/>
        <v>1900</v>
      </c>
      <c r="L144" s="44">
        <f t="shared" si="15"/>
        <v>1900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111</v>
      </c>
      <c r="H145" s="43">
        <v>117</v>
      </c>
      <c r="I145" s="72">
        <f t="shared" si="15"/>
        <v>1900</v>
      </c>
      <c r="J145" s="97">
        <f t="shared" si="15"/>
        <v>1900</v>
      </c>
      <c r="K145" s="72">
        <f t="shared" si="15"/>
        <v>1900</v>
      </c>
      <c r="L145" s="71">
        <f t="shared" si="15"/>
        <v>1900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111</v>
      </c>
      <c r="H146" s="43">
        <v>118</v>
      </c>
      <c r="I146" s="45">
        <f>SUM(I147:I148)</f>
        <v>1900</v>
      </c>
      <c r="J146" s="84">
        <f>SUM(J147:J148)</f>
        <v>1900</v>
      </c>
      <c r="K146" s="45">
        <f>SUM(K147:K148)</f>
        <v>1900</v>
      </c>
      <c r="L146" s="44">
        <f>SUM(L147:L148)</f>
        <v>1900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112</v>
      </c>
      <c r="H147" s="43">
        <v>119</v>
      </c>
      <c r="I147" s="98">
        <v>1900</v>
      </c>
      <c r="J147" s="98">
        <v>1900</v>
      </c>
      <c r="K147" s="98">
        <v>1900</v>
      </c>
      <c r="L147" s="98">
        <v>1900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113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114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114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115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115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116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117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118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119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119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119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120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121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122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122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122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123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124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125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126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127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128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129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130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131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132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133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76.5" customHeight="1">
      <c r="A175" s="39">
        <v>3</v>
      </c>
      <c r="B175" s="41"/>
      <c r="C175" s="39"/>
      <c r="D175" s="40"/>
      <c r="E175" s="40"/>
      <c r="F175" s="42"/>
      <c r="G175" s="92" t="s">
        <v>134</v>
      </c>
      <c r="H175" s="43">
        <v>147</v>
      </c>
      <c r="I175" s="44">
        <f>SUM(I176+I228+I293)</f>
        <v>22800</v>
      </c>
      <c r="J175" s="84">
        <f>SUM(J176+J228+J293)</f>
        <v>22800</v>
      </c>
      <c r="K175" s="45">
        <f>SUM(K176+K228+K293)</f>
        <v>21755.510000000002</v>
      </c>
      <c r="L175" s="44">
        <f>SUM(L176+L228+L293)</f>
        <v>21755.510000000002</v>
      </c>
    </row>
    <row r="176" spans="1:12" ht="34.5" customHeight="1">
      <c r="A176" s="87">
        <v>3</v>
      </c>
      <c r="B176" s="39">
        <v>1</v>
      </c>
      <c r="C176" s="63"/>
      <c r="D176" s="46"/>
      <c r="E176" s="46"/>
      <c r="F176" s="100"/>
      <c r="G176" s="83" t="s">
        <v>135</v>
      </c>
      <c r="H176" s="43">
        <v>148</v>
      </c>
      <c r="I176" s="44">
        <f>SUM(I177+I199+I206+I218+I222)</f>
        <v>22800</v>
      </c>
      <c r="J176" s="64">
        <f>SUM(J177+J199+J206+J218+J222)</f>
        <v>22800</v>
      </c>
      <c r="K176" s="64">
        <f>SUM(K177+K199+K206+K218+K222)</f>
        <v>21755.510000000002</v>
      </c>
      <c r="L176" s="64">
        <f>SUM(L177+L199+L206+L218+L222)</f>
        <v>21755.510000000002</v>
      </c>
    </row>
    <row r="177" spans="1:12" ht="30.75" hidden="1" customHeight="1">
      <c r="A177" s="49">
        <v>3</v>
      </c>
      <c r="B177" s="48">
        <v>1</v>
      </c>
      <c r="C177" s="49">
        <v>1</v>
      </c>
      <c r="D177" s="47"/>
      <c r="E177" s="47"/>
      <c r="F177" s="107"/>
      <c r="G177" s="58" t="s">
        <v>136</v>
      </c>
      <c r="H177" s="43">
        <v>149</v>
      </c>
      <c r="I177" s="64">
        <f>SUM(I178+I181+I186+I191+I196)</f>
        <v>22800</v>
      </c>
      <c r="J177" s="84">
        <f>SUM(J178+J181+J186+J191+J196)</f>
        <v>22800</v>
      </c>
      <c r="K177" s="45">
        <f>SUM(K178+K181+K186+K191+K196)</f>
        <v>21755.510000000002</v>
      </c>
      <c r="L177" s="44">
        <f>SUM(L178+L181+L186+L191+L196)</f>
        <v>21755.510000000002</v>
      </c>
    </row>
    <row r="178" spans="1:12" ht="12.75" hidden="1" customHeight="1">
      <c r="A178" s="54">
        <v>3</v>
      </c>
      <c r="B178" s="56">
        <v>1</v>
      </c>
      <c r="C178" s="54">
        <v>1</v>
      </c>
      <c r="D178" s="55">
        <v>1</v>
      </c>
      <c r="E178" s="55"/>
      <c r="F178" s="108"/>
      <c r="G178" s="58" t="s">
        <v>137</v>
      </c>
      <c r="H178" s="43">
        <v>150</v>
      </c>
      <c r="I178" s="44">
        <f t="shared" ref="I178:L179" si="18">I179</f>
        <v>0</v>
      </c>
      <c r="J178" s="85">
        <f t="shared" si="18"/>
        <v>0</v>
      </c>
      <c r="K178" s="65">
        <f t="shared" si="18"/>
        <v>0</v>
      </c>
      <c r="L178" s="64">
        <f t="shared" si="18"/>
        <v>0</v>
      </c>
    </row>
    <row r="179" spans="1:12" ht="13.5" hidden="1" customHeight="1">
      <c r="A179" s="54">
        <v>3</v>
      </c>
      <c r="B179" s="56">
        <v>1</v>
      </c>
      <c r="C179" s="54">
        <v>1</v>
      </c>
      <c r="D179" s="55">
        <v>1</v>
      </c>
      <c r="E179" s="55">
        <v>1</v>
      </c>
      <c r="F179" s="88"/>
      <c r="G179" s="58" t="s">
        <v>138</v>
      </c>
      <c r="H179" s="43">
        <v>151</v>
      </c>
      <c r="I179" s="64">
        <f t="shared" si="18"/>
        <v>0</v>
      </c>
      <c r="J179" s="44">
        <f t="shared" si="18"/>
        <v>0</v>
      </c>
      <c r="K179" s="44">
        <f t="shared" si="18"/>
        <v>0</v>
      </c>
      <c r="L179" s="4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>
        <v>1</v>
      </c>
      <c r="G180" s="58" t="s">
        <v>138</v>
      </c>
      <c r="H180" s="43">
        <v>152</v>
      </c>
      <c r="I180" s="61">
        <v>0</v>
      </c>
      <c r="J180" s="61">
        <v>0</v>
      </c>
      <c r="K180" s="61">
        <v>0</v>
      </c>
      <c r="L180" s="61">
        <v>0</v>
      </c>
    </row>
    <row r="181" spans="1:12" ht="14.25" hidden="1" customHeight="1">
      <c r="A181" s="49">
        <v>3</v>
      </c>
      <c r="B181" s="47">
        <v>1</v>
      </c>
      <c r="C181" s="47">
        <v>1</v>
      </c>
      <c r="D181" s="47">
        <v>2</v>
      </c>
      <c r="E181" s="47"/>
      <c r="F181" s="50"/>
      <c r="G181" s="48" t="s">
        <v>139</v>
      </c>
      <c r="H181" s="43">
        <v>153</v>
      </c>
      <c r="I181" s="64">
        <f>I182</f>
        <v>0</v>
      </c>
      <c r="J181" s="85">
        <f>J182</f>
        <v>0</v>
      </c>
      <c r="K181" s="65">
        <f>K182</f>
        <v>0</v>
      </c>
      <c r="L181" s="64">
        <f>L182</f>
        <v>0</v>
      </c>
    </row>
    <row r="182" spans="1:12" ht="13.5" hidden="1" customHeight="1">
      <c r="A182" s="54">
        <v>3</v>
      </c>
      <c r="B182" s="55">
        <v>1</v>
      </c>
      <c r="C182" s="55">
        <v>1</v>
      </c>
      <c r="D182" s="55">
        <v>2</v>
      </c>
      <c r="E182" s="55">
        <v>1</v>
      </c>
      <c r="F182" s="57"/>
      <c r="G182" s="48" t="s">
        <v>139</v>
      </c>
      <c r="H182" s="43">
        <v>154</v>
      </c>
      <c r="I182" s="44">
        <f>SUM(I183:I185)</f>
        <v>0</v>
      </c>
      <c r="J182" s="84">
        <f>SUM(J183:J185)</f>
        <v>0</v>
      </c>
      <c r="K182" s="45">
        <f>SUM(K183:K185)</f>
        <v>0</v>
      </c>
      <c r="L182" s="44">
        <f>SUM(L183:L185)</f>
        <v>0</v>
      </c>
    </row>
    <row r="183" spans="1:12" ht="14.25" hidden="1" customHeight="1">
      <c r="A183" s="49">
        <v>3</v>
      </c>
      <c r="B183" s="47">
        <v>1</v>
      </c>
      <c r="C183" s="47">
        <v>1</v>
      </c>
      <c r="D183" s="47">
        <v>2</v>
      </c>
      <c r="E183" s="47">
        <v>1</v>
      </c>
      <c r="F183" s="50">
        <v>1</v>
      </c>
      <c r="G183" s="48" t="s">
        <v>140</v>
      </c>
      <c r="H183" s="43">
        <v>155</v>
      </c>
      <c r="I183" s="59">
        <v>0</v>
      </c>
      <c r="J183" s="59">
        <v>0</v>
      </c>
      <c r="K183" s="59">
        <v>0</v>
      </c>
      <c r="L183" s="104">
        <v>0</v>
      </c>
    </row>
    <row r="184" spans="1:12" ht="14.25" hidden="1" customHeight="1">
      <c r="A184" s="54">
        <v>3</v>
      </c>
      <c r="B184" s="55">
        <v>1</v>
      </c>
      <c r="C184" s="55">
        <v>1</v>
      </c>
      <c r="D184" s="55">
        <v>2</v>
      </c>
      <c r="E184" s="55">
        <v>1</v>
      </c>
      <c r="F184" s="57">
        <v>2</v>
      </c>
      <c r="G184" s="56" t="s">
        <v>141</v>
      </c>
      <c r="H184" s="43">
        <v>156</v>
      </c>
      <c r="I184" s="61">
        <v>0</v>
      </c>
      <c r="J184" s="61">
        <v>0</v>
      </c>
      <c r="K184" s="61">
        <v>0</v>
      </c>
      <c r="L184" s="61">
        <v>0</v>
      </c>
    </row>
    <row r="185" spans="1:12" ht="26.25" hidden="1" customHeight="1">
      <c r="A185" s="49">
        <v>3</v>
      </c>
      <c r="B185" s="47">
        <v>1</v>
      </c>
      <c r="C185" s="47">
        <v>1</v>
      </c>
      <c r="D185" s="47">
        <v>2</v>
      </c>
      <c r="E185" s="47">
        <v>1</v>
      </c>
      <c r="F185" s="50">
        <v>3</v>
      </c>
      <c r="G185" s="48" t="s">
        <v>142</v>
      </c>
      <c r="H185" s="43">
        <v>157</v>
      </c>
      <c r="I185" s="59">
        <v>0</v>
      </c>
      <c r="J185" s="59">
        <v>0</v>
      </c>
      <c r="K185" s="59">
        <v>0</v>
      </c>
      <c r="L185" s="104">
        <v>0</v>
      </c>
    </row>
    <row r="186" spans="1:12" ht="14.25" hidden="1" customHeight="1">
      <c r="A186" s="54">
        <v>3</v>
      </c>
      <c r="B186" s="55">
        <v>1</v>
      </c>
      <c r="C186" s="55">
        <v>1</v>
      </c>
      <c r="D186" s="55">
        <v>3</v>
      </c>
      <c r="E186" s="55"/>
      <c r="F186" s="57"/>
      <c r="G186" s="56" t="s">
        <v>143</v>
      </c>
      <c r="H186" s="43">
        <v>158</v>
      </c>
      <c r="I186" s="44">
        <f>I187</f>
        <v>2800</v>
      </c>
      <c r="J186" s="84">
        <f>J187</f>
        <v>2800</v>
      </c>
      <c r="K186" s="45">
        <f>K187</f>
        <v>2797.52</v>
      </c>
      <c r="L186" s="44">
        <f>L187</f>
        <v>2797.52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>
        <v>1</v>
      </c>
      <c r="F187" s="57"/>
      <c r="G187" s="56" t="s">
        <v>143</v>
      </c>
      <c r="H187" s="43">
        <v>159</v>
      </c>
      <c r="I187" s="44">
        <f>SUM(I188:I190)</f>
        <v>2800</v>
      </c>
      <c r="J187" s="44">
        <f>SUM(J188:J190)</f>
        <v>2800</v>
      </c>
      <c r="K187" s="44">
        <f>SUM(K188:K190)</f>
        <v>2797.52</v>
      </c>
      <c r="L187" s="44">
        <f>SUM(L188:L190)</f>
        <v>2797.52</v>
      </c>
    </row>
    <row r="188" spans="1:12" ht="13.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>
        <v>1</v>
      </c>
      <c r="G188" s="56" t="s">
        <v>144</v>
      </c>
      <c r="H188" s="43">
        <v>160</v>
      </c>
      <c r="I188" s="61">
        <v>0</v>
      </c>
      <c r="J188" s="61">
        <v>0</v>
      </c>
      <c r="K188" s="61">
        <v>0</v>
      </c>
      <c r="L188" s="104">
        <v>0</v>
      </c>
    </row>
    <row r="189" spans="1:12" ht="15.75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2</v>
      </c>
      <c r="G189" s="56" t="s">
        <v>145</v>
      </c>
      <c r="H189" s="43">
        <v>161</v>
      </c>
      <c r="I189" s="59">
        <v>2800</v>
      </c>
      <c r="J189" s="61">
        <v>2800</v>
      </c>
      <c r="K189" s="61">
        <v>2797.52</v>
      </c>
      <c r="L189" s="61">
        <v>2797.52</v>
      </c>
    </row>
    <row r="190" spans="1:12" ht="15.75" hidden="1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3</v>
      </c>
      <c r="G190" s="58" t="s">
        <v>146</v>
      </c>
      <c r="H190" s="43">
        <v>162</v>
      </c>
      <c r="I190" s="59">
        <v>0</v>
      </c>
      <c r="J190" s="61">
        <v>0</v>
      </c>
      <c r="K190" s="61">
        <v>0</v>
      </c>
      <c r="L190" s="61">
        <v>0</v>
      </c>
    </row>
    <row r="191" spans="1:12" ht="18" hidden="1" customHeight="1">
      <c r="A191" s="67">
        <v>3</v>
      </c>
      <c r="B191" s="68">
        <v>1</v>
      </c>
      <c r="C191" s="68">
        <v>1</v>
      </c>
      <c r="D191" s="68">
        <v>4</v>
      </c>
      <c r="E191" s="68"/>
      <c r="F191" s="70"/>
      <c r="G191" s="69" t="s">
        <v>147</v>
      </c>
      <c r="H191" s="43">
        <v>163</v>
      </c>
      <c r="I191" s="44">
        <f>I192</f>
        <v>0</v>
      </c>
      <c r="J191" s="86">
        <f>J192</f>
        <v>0</v>
      </c>
      <c r="K191" s="52">
        <f>K192</f>
        <v>0</v>
      </c>
      <c r="L191" s="53">
        <f>L192</f>
        <v>0</v>
      </c>
    </row>
    <row r="192" spans="1:12" ht="13.5" hidden="1" customHeight="1">
      <c r="A192" s="54">
        <v>3</v>
      </c>
      <c r="B192" s="55">
        <v>1</v>
      </c>
      <c r="C192" s="55">
        <v>1</v>
      </c>
      <c r="D192" s="55">
        <v>4</v>
      </c>
      <c r="E192" s="55">
        <v>1</v>
      </c>
      <c r="F192" s="57"/>
      <c r="G192" s="69" t="s">
        <v>147</v>
      </c>
      <c r="H192" s="43">
        <v>164</v>
      </c>
      <c r="I192" s="64">
        <f>SUM(I193:I195)</f>
        <v>0</v>
      </c>
      <c r="J192" s="84">
        <f>SUM(J193:J195)</f>
        <v>0</v>
      </c>
      <c r="K192" s="45">
        <f>SUM(K193:K195)</f>
        <v>0</v>
      </c>
      <c r="L192" s="44">
        <f>SUM(L193:L195)</f>
        <v>0</v>
      </c>
    </row>
    <row r="193" spans="1:12" ht="17.2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>
        <v>1</v>
      </c>
      <c r="G193" s="56" t="s">
        <v>148</v>
      </c>
      <c r="H193" s="43">
        <v>165</v>
      </c>
      <c r="I193" s="61">
        <v>0</v>
      </c>
      <c r="J193" s="61">
        <v>0</v>
      </c>
      <c r="K193" s="61">
        <v>0</v>
      </c>
      <c r="L193" s="104">
        <v>0</v>
      </c>
    </row>
    <row r="194" spans="1:12" ht="25.5" hidden="1" customHeight="1">
      <c r="A194" s="49">
        <v>3</v>
      </c>
      <c r="B194" s="47">
        <v>1</v>
      </c>
      <c r="C194" s="47">
        <v>1</v>
      </c>
      <c r="D194" s="47">
        <v>4</v>
      </c>
      <c r="E194" s="47">
        <v>1</v>
      </c>
      <c r="F194" s="50">
        <v>2</v>
      </c>
      <c r="G194" s="48" t="s">
        <v>149</v>
      </c>
      <c r="H194" s="43">
        <v>166</v>
      </c>
      <c r="I194" s="59">
        <v>0</v>
      </c>
      <c r="J194" s="59">
        <v>0</v>
      </c>
      <c r="K194" s="59">
        <v>0</v>
      </c>
      <c r="L194" s="61">
        <v>0</v>
      </c>
    </row>
    <row r="195" spans="1:12" ht="14.25" hidden="1" customHeight="1">
      <c r="A195" s="54">
        <v>3</v>
      </c>
      <c r="B195" s="55">
        <v>1</v>
      </c>
      <c r="C195" s="55">
        <v>1</v>
      </c>
      <c r="D195" s="55">
        <v>4</v>
      </c>
      <c r="E195" s="55">
        <v>1</v>
      </c>
      <c r="F195" s="57">
        <v>3</v>
      </c>
      <c r="G195" s="56" t="s">
        <v>150</v>
      </c>
      <c r="H195" s="43">
        <v>167</v>
      </c>
      <c r="I195" s="59">
        <v>0</v>
      </c>
      <c r="J195" s="59">
        <v>0</v>
      </c>
      <c r="K195" s="59">
        <v>0</v>
      </c>
      <c r="L195" s="61">
        <v>0</v>
      </c>
    </row>
    <row r="196" spans="1:12" ht="25.5" hidden="1" customHeight="1">
      <c r="A196" s="54">
        <v>3</v>
      </c>
      <c r="B196" s="55">
        <v>1</v>
      </c>
      <c r="C196" s="55">
        <v>1</v>
      </c>
      <c r="D196" s="55">
        <v>5</v>
      </c>
      <c r="E196" s="55"/>
      <c r="F196" s="57"/>
      <c r="G196" s="56" t="s">
        <v>151</v>
      </c>
      <c r="H196" s="43">
        <v>168</v>
      </c>
      <c r="I196" s="44">
        <f t="shared" ref="I196:L197" si="19">I197</f>
        <v>20000</v>
      </c>
      <c r="J196" s="84">
        <f t="shared" si="19"/>
        <v>20000</v>
      </c>
      <c r="K196" s="45">
        <f t="shared" si="19"/>
        <v>18957.990000000002</v>
      </c>
      <c r="L196" s="44">
        <f t="shared" si="19"/>
        <v>18957.990000000002</v>
      </c>
    </row>
    <row r="197" spans="1:12" ht="26.25" hidden="1" customHeight="1">
      <c r="A197" s="67">
        <v>3</v>
      </c>
      <c r="B197" s="68">
        <v>1</v>
      </c>
      <c r="C197" s="68">
        <v>1</v>
      </c>
      <c r="D197" s="68">
        <v>5</v>
      </c>
      <c r="E197" s="68">
        <v>1</v>
      </c>
      <c r="F197" s="70"/>
      <c r="G197" s="56" t="s">
        <v>151</v>
      </c>
      <c r="H197" s="43">
        <v>169</v>
      </c>
      <c r="I197" s="45">
        <f t="shared" si="19"/>
        <v>20000</v>
      </c>
      <c r="J197" s="45">
        <f t="shared" si="19"/>
        <v>20000</v>
      </c>
      <c r="K197" s="45">
        <f t="shared" si="19"/>
        <v>18957.990000000002</v>
      </c>
      <c r="L197" s="45">
        <f t="shared" si="19"/>
        <v>18957.990000000002</v>
      </c>
    </row>
    <row r="198" spans="1:12" ht="27" customHeight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>
        <v>1</v>
      </c>
      <c r="G198" s="56" t="s">
        <v>151</v>
      </c>
      <c r="H198" s="43">
        <v>170</v>
      </c>
      <c r="I198" s="59">
        <v>20000</v>
      </c>
      <c r="J198" s="61">
        <v>20000</v>
      </c>
      <c r="K198" s="61">
        <v>18957.990000000002</v>
      </c>
      <c r="L198" s="61">
        <v>18957.990000000002</v>
      </c>
    </row>
    <row r="199" spans="1:12" ht="26.25" hidden="1" customHeight="1">
      <c r="A199" s="67">
        <v>3</v>
      </c>
      <c r="B199" s="68">
        <v>1</v>
      </c>
      <c r="C199" s="68">
        <v>2</v>
      </c>
      <c r="D199" s="68"/>
      <c r="E199" s="68"/>
      <c r="F199" s="70"/>
      <c r="G199" s="69" t="s">
        <v>152</v>
      </c>
      <c r="H199" s="43">
        <v>171</v>
      </c>
      <c r="I199" s="44">
        <f t="shared" ref="I199:L200" si="20">I200</f>
        <v>0</v>
      </c>
      <c r="J199" s="86">
        <f t="shared" si="20"/>
        <v>0</v>
      </c>
      <c r="K199" s="52">
        <f t="shared" si="20"/>
        <v>0</v>
      </c>
      <c r="L199" s="53">
        <f t="shared" si="20"/>
        <v>0</v>
      </c>
    </row>
    <row r="200" spans="1:12" ht="25.5" hidden="1" customHeight="1">
      <c r="A200" s="54">
        <v>3</v>
      </c>
      <c r="B200" s="55">
        <v>1</v>
      </c>
      <c r="C200" s="55">
        <v>2</v>
      </c>
      <c r="D200" s="55">
        <v>1</v>
      </c>
      <c r="E200" s="55"/>
      <c r="F200" s="57"/>
      <c r="G200" s="69" t="s">
        <v>152</v>
      </c>
      <c r="H200" s="43">
        <v>172</v>
      </c>
      <c r="I200" s="64">
        <f t="shared" si="20"/>
        <v>0</v>
      </c>
      <c r="J200" s="84">
        <f t="shared" si="20"/>
        <v>0</v>
      </c>
      <c r="K200" s="45">
        <f t="shared" si="20"/>
        <v>0</v>
      </c>
      <c r="L200" s="44">
        <f t="shared" si="20"/>
        <v>0</v>
      </c>
    </row>
    <row r="201" spans="1:12" ht="26.25" hidden="1" customHeight="1">
      <c r="A201" s="49">
        <v>3</v>
      </c>
      <c r="B201" s="47">
        <v>1</v>
      </c>
      <c r="C201" s="47">
        <v>2</v>
      </c>
      <c r="D201" s="47">
        <v>1</v>
      </c>
      <c r="E201" s="47">
        <v>1</v>
      </c>
      <c r="F201" s="50"/>
      <c r="G201" s="69" t="s">
        <v>152</v>
      </c>
      <c r="H201" s="43">
        <v>173</v>
      </c>
      <c r="I201" s="44">
        <f>SUM(I202:I205)</f>
        <v>0</v>
      </c>
      <c r="J201" s="85">
        <f>SUM(J202:J205)</f>
        <v>0</v>
      </c>
      <c r="K201" s="65">
        <f>SUM(K202:K205)</f>
        <v>0</v>
      </c>
      <c r="L201" s="64">
        <f>SUM(L202:L205)</f>
        <v>0</v>
      </c>
    </row>
    <row r="202" spans="1:12" ht="41.25" hidden="1" customHeight="1">
      <c r="A202" s="54">
        <v>3</v>
      </c>
      <c r="B202" s="55">
        <v>1</v>
      </c>
      <c r="C202" s="55">
        <v>2</v>
      </c>
      <c r="D202" s="55">
        <v>1</v>
      </c>
      <c r="E202" s="55">
        <v>1</v>
      </c>
      <c r="F202" s="57">
        <v>2</v>
      </c>
      <c r="G202" s="56" t="s">
        <v>153</v>
      </c>
      <c r="H202" s="43">
        <v>174</v>
      </c>
      <c r="I202" s="61">
        <v>0</v>
      </c>
      <c r="J202" s="61">
        <v>0</v>
      </c>
      <c r="K202" s="61">
        <v>0</v>
      </c>
      <c r="L202" s="61">
        <v>0</v>
      </c>
    </row>
    <row r="203" spans="1:12" ht="14.25" hidden="1" customHeight="1">
      <c r="A203" s="54">
        <v>3</v>
      </c>
      <c r="B203" s="55">
        <v>1</v>
      </c>
      <c r="C203" s="55">
        <v>2</v>
      </c>
      <c r="D203" s="54">
        <v>1</v>
      </c>
      <c r="E203" s="55">
        <v>1</v>
      </c>
      <c r="F203" s="57">
        <v>3</v>
      </c>
      <c r="G203" s="56" t="s">
        <v>154</v>
      </c>
      <c r="H203" s="43">
        <v>175</v>
      </c>
      <c r="I203" s="61">
        <v>0</v>
      </c>
      <c r="J203" s="61">
        <v>0</v>
      </c>
      <c r="K203" s="61">
        <v>0</v>
      </c>
      <c r="L203" s="61">
        <v>0</v>
      </c>
    </row>
    <row r="204" spans="1:12" ht="18.7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4</v>
      </c>
      <c r="G204" s="56" t="s">
        <v>155</v>
      </c>
      <c r="H204" s="43">
        <v>176</v>
      </c>
      <c r="I204" s="61">
        <v>0</v>
      </c>
      <c r="J204" s="61">
        <v>0</v>
      </c>
      <c r="K204" s="61">
        <v>0</v>
      </c>
      <c r="L204" s="61">
        <v>0</v>
      </c>
    </row>
    <row r="205" spans="1:12" ht="17.25" hidden="1" customHeight="1">
      <c r="A205" s="67">
        <v>3</v>
      </c>
      <c r="B205" s="76">
        <v>1</v>
      </c>
      <c r="C205" s="76">
        <v>2</v>
      </c>
      <c r="D205" s="75">
        <v>1</v>
      </c>
      <c r="E205" s="76">
        <v>1</v>
      </c>
      <c r="F205" s="77">
        <v>5</v>
      </c>
      <c r="G205" s="78" t="s">
        <v>156</v>
      </c>
      <c r="H205" s="43">
        <v>177</v>
      </c>
      <c r="I205" s="61">
        <v>0</v>
      </c>
      <c r="J205" s="61">
        <v>0</v>
      </c>
      <c r="K205" s="61">
        <v>0</v>
      </c>
      <c r="L205" s="104">
        <v>0</v>
      </c>
    </row>
    <row r="206" spans="1:12" ht="15" hidden="1" customHeight="1">
      <c r="A206" s="54">
        <v>3</v>
      </c>
      <c r="B206" s="55">
        <v>1</v>
      </c>
      <c r="C206" s="55">
        <v>3</v>
      </c>
      <c r="D206" s="54"/>
      <c r="E206" s="55"/>
      <c r="F206" s="57"/>
      <c r="G206" s="56" t="s">
        <v>157</v>
      </c>
      <c r="H206" s="43">
        <v>178</v>
      </c>
      <c r="I206" s="44">
        <f>SUM(I207+I210)</f>
        <v>0</v>
      </c>
      <c r="J206" s="84">
        <f>SUM(J207+J210)</f>
        <v>0</v>
      </c>
      <c r="K206" s="45">
        <f>SUM(K207+K210)</f>
        <v>0</v>
      </c>
      <c r="L206" s="44">
        <f>SUM(L207+L210)</f>
        <v>0</v>
      </c>
    </row>
    <row r="207" spans="1:12" ht="27.75" hidden="1" customHeight="1">
      <c r="A207" s="49">
        <v>3</v>
      </c>
      <c r="B207" s="47">
        <v>1</v>
      </c>
      <c r="C207" s="47">
        <v>3</v>
      </c>
      <c r="D207" s="49">
        <v>1</v>
      </c>
      <c r="E207" s="54"/>
      <c r="F207" s="50"/>
      <c r="G207" s="48" t="s">
        <v>158</v>
      </c>
      <c r="H207" s="43">
        <v>179</v>
      </c>
      <c r="I207" s="64">
        <f t="shared" ref="I207:L208" si="21">I208</f>
        <v>0</v>
      </c>
      <c r="J207" s="85">
        <f t="shared" si="21"/>
        <v>0</v>
      </c>
      <c r="K207" s="65">
        <f t="shared" si="21"/>
        <v>0</v>
      </c>
      <c r="L207" s="64">
        <f t="shared" si="21"/>
        <v>0</v>
      </c>
    </row>
    <row r="208" spans="1:12" ht="30.75" hidden="1" customHeight="1">
      <c r="A208" s="54">
        <v>3</v>
      </c>
      <c r="B208" s="55">
        <v>1</v>
      </c>
      <c r="C208" s="55">
        <v>3</v>
      </c>
      <c r="D208" s="54">
        <v>1</v>
      </c>
      <c r="E208" s="54">
        <v>1</v>
      </c>
      <c r="F208" s="57"/>
      <c r="G208" s="48" t="s">
        <v>158</v>
      </c>
      <c r="H208" s="43">
        <v>180</v>
      </c>
      <c r="I208" s="44">
        <f t="shared" si="21"/>
        <v>0</v>
      </c>
      <c r="J208" s="84">
        <f t="shared" si="21"/>
        <v>0</v>
      </c>
      <c r="K208" s="45">
        <f t="shared" si="21"/>
        <v>0</v>
      </c>
      <c r="L208" s="44">
        <f t="shared" si="21"/>
        <v>0</v>
      </c>
    </row>
    <row r="209" spans="1:16" ht="27.75" hidden="1" customHeight="1">
      <c r="A209" s="54">
        <v>3</v>
      </c>
      <c r="B209" s="56">
        <v>1</v>
      </c>
      <c r="C209" s="54">
        <v>3</v>
      </c>
      <c r="D209" s="55">
        <v>1</v>
      </c>
      <c r="E209" s="55">
        <v>1</v>
      </c>
      <c r="F209" s="57">
        <v>1</v>
      </c>
      <c r="G209" s="48" t="s">
        <v>158</v>
      </c>
      <c r="H209" s="43">
        <v>181</v>
      </c>
      <c r="I209" s="104">
        <v>0</v>
      </c>
      <c r="J209" s="104">
        <v>0</v>
      </c>
      <c r="K209" s="104">
        <v>0</v>
      </c>
      <c r="L209" s="104">
        <v>0</v>
      </c>
    </row>
    <row r="210" spans="1:16" ht="15" hidden="1" customHeight="1">
      <c r="A210" s="54">
        <v>3</v>
      </c>
      <c r="B210" s="56">
        <v>1</v>
      </c>
      <c r="C210" s="54">
        <v>3</v>
      </c>
      <c r="D210" s="55">
        <v>2</v>
      </c>
      <c r="E210" s="55"/>
      <c r="F210" s="57"/>
      <c r="G210" s="56" t="s">
        <v>159</v>
      </c>
      <c r="H210" s="43">
        <v>182</v>
      </c>
      <c r="I210" s="44">
        <f>I211</f>
        <v>0</v>
      </c>
      <c r="J210" s="84">
        <f>J211</f>
        <v>0</v>
      </c>
      <c r="K210" s="45">
        <f>K211</f>
        <v>0</v>
      </c>
      <c r="L210" s="44">
        <f>L211</f>
        <v>0</v>
      </c>
    </row>
    <row r="211" spans="1:16" ht="15.75" hidden="1" customHeight="1">
      <c r="A211" s="49">
        <v>3</v>
      </c>
      <c r="B211" s="48">
        <v>1</v>
      </c>
      <c r="C211" s="49">
        <v>3</v>
      </c>
      <c r="D211" s="47">
        <v>2</v>
      </c>
      <c r="E211" s="47">
        <v>1</v>
      </c>
      <c r="F211" s="50"/>
      <c r="G211" s="56" t="s">
        <v>159</v>
      </c>
      <c r="H211" s="43">
        <v>183</v>
      </c>
      <c r="I211" s="44">
        <f>SUM(I212:I217)</f>
        <v>0</v>
      </c>
      <c r="J211" s="44">
        <f>SUM(J212:J217)</f>
        <v>0</v>
      </c>
      <c r="K211" s="44">
        <f>SUM(K212:K217)</f>
        <v>0</v>
      </c>
      <c r="L211" s="44">
        <f>SUM(L212:L217)</f>
        <v>0</v>
      </c>
      <c r="M211" s="140"/>
      <c r="N211" s="140"/>
      <c r="O211" s="140"/>
      <c r="P211" s="140"/>
    </row>
    <row r="212" spans="1:16" ht="15" hidden="1" customHeight="1">
      <c r="A212" s="54">
        <v>3</v>
      </c>
      <c r="B212" s="56">
        <v>1</v>
      </c>
      <c r="C212" s="54">
        <v>3</v>
      </c>
      <c r="D212" s="55">
        <v>2</v>
      </c>
      <c r="E212" s="55">
        <v>1</v>
      </c>
      <c r="F212" s="57">
        <v>1</v>
      </c>
      <c r="G212" s="56" t="s">
        <v>160</v>
      </c>
      <c r="H212" s="43">
        <v>184</v>
      </c>
      <c r="I212" s="61">
        <v>0</v>
      </c>
      <c r="J212" s="61">
        <v>0</v>
      </c>
      <c r="K212" s="61">
        <v>0</v>
      </c>
      <c r="L212" s="104">
        <v>0</v>
      </c>
    </row>
    <row r="213" spans="1:16" ht="26.2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2</v>
      </c>
      <c r="G213" s="56" t="s">
        <v>161</v>
      </c>
      <c r="H213" s="43">
        <v>185</v>
      </c>
      <c r="I213" s="61">
        <v>0</v>
      </c>
      <c r="J213" s="61">
        <v>0</v>
      </c>
      <c r="K213" s="61">
        <v>0</v>
      </c>
      <c r="L213" s="61">
        <v>0</v>
      </c>
    </row>
    <row r="214" spans="1:16" ht="16.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3</v>
      </c>
      <c r="G214" s="56" t="s">
        <v>162</v>
      </c>
      <c r="H214" s="43">
        <v>186</v>
      </c>
      <c r="I214" s="61">
        <v>0</v>
      </c>
      <c r="J214" s="61">
        <v>0</v>
      </c>
      <c r="K214" s="61">
        <v>0</v>
      </c>
      <c r="L214" s="61">
        <v>0</v>
      </c>
    </row>
    <row r="215" spans="1:16" ht="27.7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4</v>
      </c>
      <c r="G215" s="56" t="s">
        <v>163</v>
      </c>
      <c r="H215" s="43">
        <v>187</v>
      </c>
      <c r="I215" s="61">
        <v>0</v>
      </c>
      <c r="J215" s="61">
        <v>0</v>
      </c>
      <c r="K215" s="61">
        <v>0</v>
      </c>
      <c r="L215" s="104">
        <v>0</v>
      </c>
    </row>
    <row r="216" spans="1:16" ht="15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5</v>
      </c>
      <c r="G216" s="48" t="s">
        <v>164</v>
      </c>
      <c r="H216" s="43">
        <v>188</v>
      </c>
      <c r="I216" s="61">
        <v>0</v>
      </c>
      <c r="J216" s="61">
        <v>0</v>
      </c>
      <c r="K216" s="61">
        <v>0</v>
      </c>
      <c r="L216" s="61">
        <v>0</v>
      </c>
    </row>
    <row r="217" spans="1:16" ht="13.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6</v>
      </c>
      <c r="G217" s="48" t="s">
        <v>159</v>
      </c>
      <c r="H217" s="43">
        <v>189</v>
      </c>
      <c r="I217" s="61">
        <v>0</v>
      </c>
      <c r="J217" s="61">
        <v>0</v>
      </c>
      <c r="K217" s="61">
        <v>0</v>
      </c>
      <c r="L217" s="104">
        <v>0</v>
      </c>
    </row>
    <row r="218" spans="1:16" ht="27" hidden="1" customHeight="1">
      <c r="A218" s="49">
        <v>3</v>
      </c>
      <c r="B218" s="47">
        <v>1</v>
      </c>
      <c r="C218" s="47">
        <v>4</v>
      </c>
      <c r="D218" s="47"/>
      <c r="E218" s="47"/>
      <c r="F218" s="50"/>
      <c r="G218" s="48" t="s">
        <v>165</v>
      </c>
      <c r="H218" s="43">
        <v>190</v>
      </c>
      <c r="I218" s="64">
        <f t="shared" ref="I218:L220" si="22">I219</f>
        <v>0</v>
      </c>
      <c r="J218" s="85">
        <f t="shared" si="22"/>
        <v>0</v>
      </c>
      <c r="K218" s="65">
        <f t="shared" si="22"/>
        <v>0</v>
      </c>
      <c r="L218" s="65">
        <f t="shared" si="22"/>
        <v>0</v>
      </c>
    </row>
    <row r="219" spans="1:16" ht="27" hidden="1" customHeight="1">
      <c r="A219" s="67">
        <v>3</v>
      </c>
      <c r="B219" s="76">
        <v>1</v>
      </c>
      <c r="C219" s="76">
        <v>4</v>
      </c>
      <c r="D219" s="76">
        <v>1</v>
      </c>
      <c r="E219" s="76"/>
      <c r="F219" s="77"/>
      <c r="G219" s="48" t="s">
        <v>165</v>
      </c>
      <c r="H219" s="43">
        <v>191</v>
      </c>
      <c r="I219" s="71">
        <f t="shared" si="22"/>
        <v>0</v>
      </c>
      <c r="J219" s="97">
        <f t="shared" si="22"/>
        <v>0</v>
      </c>
      <c r="K219" s="72">
        <f t="shared" si="22"/>
        <v>0</v>
      </c>
      <c r="L219" s="72">
        <f t="shared" si="22"/>
        <v>0</v>
      </c>
    </row>
    <row r="220" spans="1:16" ht="27.75" hidden="1" customHeight="1">
      <c r="A220" s="54">
        <v>3</v>
      </c>
      <c r="B220" s="55">
        <v>1</v>
      </c>
      <c r="C220" s="55">
        <v>4</v>
      </c>
      <c r="D220" s="55">
        <v>1</v>
      </c>
      <c r="E220" s="55">
        <v>1</v>
      </c>
      <c r="F220" s="57"/>
      <c r="G220" s="48" t="s">
        <v>166</v>
      </c>
      <c r="H220" s="43">
        <v>192</v>
      </c>
      <c r="I220" s="44">
        <f t="shared" si="22"/>
        <v>0</v>
      </c>
      <c r="J220" s="84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>
      <c r="A221" s="58">
        <v>3</v>
      </c>
      <c r="B221" s="54">
        <v>1</v>
      </c>
      <c r="C221" s="55">
        <v>4</v>
      </c>
      <c r="D221" s="55">
        <v>1</v>
      </c>
      <c r="E221" s="55">
        <v>1</v>
      </c>
      <c r="F221" s="57">
        <v>1</v>
      </c>
      <c r="G221" s="48" t="s">
        <v>166</v>
      </c>
      <c r="H221" s="43">
        <v>193</v>
      </c>
      <c r="I221" s="61">
        <v>0</v>
      </c>
      <c r="J221" s="61">
        <v>0</v>
      </c>
      <c r="K221" s="61">
        <v>0</v>
      </c>
      <c r="L221" s="61">
        <v>0</v>
      </c>
    </row>
    <row r="222" spans="1:16" ht="26.25" hidden="1" customHeight="1">
      <c r="A222" s="58">
        <v>3</v>
      </c>
      <c r="B222" s="55">
        <v>1</v>
      </c>
      <c r="C222" s="55">
        <v>5</v>
      </c>
      <c r="D222" s="55"/>
      <c r="E222" s="55"/>
      <c r="F222" s="57"/>
      <c r="G222" s="56" t="s">
        <v>167</v>
      </c>
      <c r="H222" s="43">
        <v>194</v>
      </c>
      <c r="I222" s="44">
        <f t="shared" ref="I222:L223" si="23">I223</f>
        <v>0</v>
      </c>
      <c r="J222" s="44">
        <f t="shared" si="23"/>
        <v>0</v>
      </c>
      <c r="K222" s="44">
        <f t="shared" si="23"/>
        <v>0</v>
      </c>
      <c r="L222" s="44">
        <f t="shared" si="23"/>
        <v>0</v>
      </c>
    </row>
    <row r="223" spans="1:16" ht="30" hidden="1" customHeight="1">
      <c r="A223" s="58">
        <v>3</v>
      </c>
      <c r="B223" s="55">
        <v>1</v>
      </c>
      <c r="C223" s="55">
        <v>5</v>
      </c>
      <c r="D223" s="55">
        <v>1</v>
      </c>
      <c r="E223" s="55"/>
      <c r="F223" s="57"/>
      <c r="G223" s="56" t="s">
        <v>167</v>
      </c>
      <c r="H223" s="43">
        <v>195</v>
      </c>
      <c r="I223" s="44">
        <f t="shared" si="23"/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27" hidden="1" customHeight="1">
      <c r="A224" s="58">
        <v>3</v>
      </c>
      <c r="B224" s="55">
        <v>1</v>
      </c>
      <c r="C224" s="55">
        <v>5</v>
      </c>
      <c r="D224" s="55">
        <v>1</v>
      </c>
      <c r="E224" s="55">
        <v>1</v>
      </c>
      <c r="F224" s="57"/>
      <c r="G224" s="56" t="s">
        <v>167</v>
      </c>
      <c r="H224" s="43">
        <v>196</v>
      </c>
      <c r="I224" s="44">
        <f>SUM(I225:I227)</f>
        <v>0</v>
      </c>
      <c r="J224" s="44">
        <f>SUM(J225:J227)</f>
        <v>0</v>
      </c>
      <c r="K224" s="44">
        <f>SUM(K225:K227)</f>
        <v>0</v>
      </c>
      <c r="L224" s="44">
        <f>SUM(L225:L227)</f>
        <v>0</v>
      </c>
    </row>
    <row r="225" spans="1:12" ht="21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>
        <v>1</v>
      </c>
      <c r="G225" s="106" t="s">
        <v>168</v>
      </c>
      <c r="H225" s="43">
        <v>197</v>
      </c>
      <c r="I225" s="61">
        <v>0</v>
      </c>
      <c r="J225" s="61">
        <v>0</v>
      </c>
      <c r="K225" s="61">
        <v>0</v>
      </c>
      <c r="L225" s="61">
        <v>0</v>
      </c>
    </row>
    <row r="226" spans="1:12" ht="25.5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2</v>
      </c>
      <c r="G226" s="106" t="s">
        <v>169</v>
      </c>
      <c r="H226" s="43">
        <v>198</v>
      </c>
      <c r="I226" s="61">
        <v>0</v>
      </c>
      <c r="J226" s="61">
        <v>0</v>
      </c>
      <c r="K226" s="61">
        <v>0</v>
      </c>
      <c r="L226" s="61">
        <v>0</v>
      </c>
    </row>
    <row r="227" spans="1:12" ht="28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3</v>
      </c>
      <c r="G227" s="106" t="s">
        <v>170</v>
      </c>
      <c r="H227" s="43">
        <v>199</v>
      </c>
      <c r="I227" s="61">
        <v>0</v>
      </c>
      <c r="J227" s="61">
        <v>0</v>
      </c>
      <c r="K227" s="61">
        <v>0</v>
      </c>
      <c r="L227" s="61">
        <v>0</v>
      </c>
    </row>
    <row r="228" spans="1:12" s="1" customFormat="1" ht="41.25" hidden="1" customHeight="1">
      <c r="A228" s="39">
        <v>3</v>
      </c>
      <c r="B228" s="40">
        <v>2</v>
      </c>
      <c r="C228" s="40"/>
      <c r="D228" s="40"/>
      <c r="E228" s="40"/>
      <c r="F228" s="42"/>
      <c r="G228" s="41" t="s">
        <v>171</v>
      </c>
      <c r="H228" s="43">
        <v>200</v>
      </c>
      <c r="I228" s="44">
        <f>SUM(I229+I261)</f>
        <v>0</v>
      </c>
      <c r="J228" s="84">
        <f>SUM(J229+J261)</f>
        <v>0</v>
      </c>
      <c r="K228" s="45">
        <f>SUM(K229+K261)</f>
        <v>0</v>
      </c>
      <c r="L228" s="45">
        <f>SUM(L229+L261)</f>
        <v>0</v>
      </c>
    </row>
    <row r="229" spans="1:12" ht="26.25" hidden="1" customHeight="1">
      <c r="A229" s="67">
        <v>3</v>
      </c>
      <c r="B229" s="75">
        <v>2</v>
      </c>
      <c r="C229" s="76">
        <v>1</v>
      </c>
      <c r="D229" s="76"/>
      <c r="E229" s="76"/>
      <c r="F229" s="77"/>
      <c r="G229" s="78" t="s">
        <v>172</v>
      </c>
      <c r="H229" s="43">
        <v>201</v>
      </c>
      <c r="I229" s="71">
        <f>SUM(I230+I239+I243+I247+I251+I254+I257)</f>
        <v>0</v>
      </c>
      <c r="J229" s="97">
        <f>SUM(J230+J239+J243+J247+J251+J254+J257)</f>
        <v>0</v>
      </c>
      <c r="K229" s="72">
        <f>SUM(K230+K239+K243+K247+K251+K254+K257)</f>
        <v>0</v>
      </c>
      <c r="L229" s="72">
        <f>SUM(L230+L239+L243+L247+L251+L254+L257)</f>
        <v>0</v>
      </c>
    </row>
    <row r="230" spans="1:12" ht="15.75" hidden="1" customHeight="1">
      <c r="A230" s="54">
        <v>3</v>
      </c>
      <c r="B230" s="55">
        <v>2</v>
      </c>
      <c r="C230" s="55">
        <v>1</v>
      </c>
      <c r="D230" s="55">
        <v>1</v>
      </c>
      <c r="E230" s="55"/>
      <c r="F230" s="57"/>
      <c r="G230" s="56" t="s">
        <v>173</v>
      </c>
      <c r="H230" s="43">
        <v>202</v>
      </c>
      <c r="I230" s="71">
        <f>I231</f>
        <v>0</v>
      </c>
      <c r="J230" s="71">
        <f>J231</f>
        <v>0</v>
      </c>
      <c r="K230" s="71">
        <f>K231</f>
        <v>0</v>
      </c>
      <c r="L230" s="71">
        <f>L231</f>
        <v>0</v>
      </c>
    </row>
    <row r="231" spans="1:12" ht="12" hidden="1" customHeight="1">
      <c r="A231" s="54">
        <v>3</v>
      </c>
      <c r="B231" s="54">
        <v>2</v>
      </c>
      <c r="C231" s="55">
        <v>1</v>
      </c>
      <c r="D231" s="55">
        <v>1</v>
      </c>
      <c r="E231" s="55">
        <v>1</v>
      </c>
      <c r="F231" s="57"/>
      <c r="G231" s="56" t="s">
        <v>174</v>
      </c>
      <c r="H231" s="43">
        <v>203</v>
      </c>
      <c r="I231" s="44">
        <f>SUM(I232:I232)</f>
        <v>0</v>
      </c>
      <c r="J231" s="84">
        <f>SUM(J232:J232)</f>
        <v>0</v>
      </c>
      <c r="K231" s="45">
        <f>SUM(K232:K232)</f>
        <v>0</v>
      </c>
      <c r="L231" s="45">
        <f>SUM(L232:L232)</f>
        <v>0</v>
      </c>
    </row>
    <row r="232" spans="1:12" ht="14.25" hidden="1" customHeight="1">
      <c r="A232" s="67">
        <v>3</v>
      </c>
      <c r="B232" s="67">
        <v>2</v>
      </c>
      <c r="C232" s="76">
        <v>1</v>
      </c>
      <c r="D232" s="76">
        <v>1</v>
      </c>
      <c r="E232" s="76">
        <v>1</v>
      </c>
      <c r="F232" s="77">
        <v>1</v>
      </c>
      <c r="G232" s="78" t="s">
        <v>174</v>
      </c>
      <c r="H232" s="43">
        <v>204</v>
      </c>
      <c r="I232" s="61">
        <v>0</v>
      </c>
      <c r="J232" s="61">
        <v>0</v>
      </c>
      <c r="K232" s="61">
        <v>0</v>
      </c>
      <c r="L232" s="61">
        <v>0</v>
      </c>
    </row>
    <row r="233" spans="1:12" ht="14.25" hidden="1" customHeight="1">
      <c r="A233" s="67">
        <v>3</v>
      </c>
      <c r="B233" s="76">
        <v>2</v>
      </c>
      <c r="C233" s="76">
        <v>1</v>
      </c>
      <c r="D233" s="76">
        <v>1</v>
      </c>
      <c r="E233" s="76">
        <v>2</v>
      </c>
      <c r="F233" s="77"/>
      <c r="G233" s="78" t="s">
        <v>175</v>
      </c>
      <c r="H233" s="43">
        <v>205</v>
      </c>
      <c r="I233" s="44">
        <f>SUM(I234:I235)</f>
        <v>0</v>
      </c>
      <c r="J233" s="44">
        <f>SUM(J234:J235)</f>
        <v>0</v>
      </c>
      <c r="K233" s="44">
        <f>SUM(K234:K235)</f>
        <v>0</v>
      </c>
      <c r="L233" s="44">
        <f>SUM(L234:L235)</f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>
        <v>1</v>
      </c>
      <c r="G234" s="78" t="s">
        <v>176</v>
      </c>
      <c r="H234" s="43">
        <v>206</v>
      </c>
      <c r="I234" s="61">
        <v>0</v>
      </c>
      <c r="J234" s="61">
        <v>0</v>
      </c>
      <c r="K234" s="61">
        <v>0</v>
      </c>
      <c r="L234" s="61"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2</v>
      </c>
      <c r="G235" s="78" t="s">
        <v>177</v>
      </c>
      <c r="H235" s="43">
        <v>207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3</v>
      </c>
      <c r="F236" s="109"/>
      <c r="G236" s="78" t="s">
        <v>178</v>
      </c>
      <c r="H236" s="43">
        <v>208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77">
        <v>1</v>
      </c>
      <c r="G237" s="78" t="s">
        <v>179</v>
      </c>
      <c r="H237" s="43">
        <v>209</v>
      </c>
      <c r="I237" s="61">
        <v>0</v>
      </c>
      <c r="J237" s="61">
        <v>0</v>
      </c>
      <c r="K237" s="61">
        <v>0</v>
      </c>
      <c r="L237" s="61"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2</v>
      </c>
      <c r="G238" s="78" t="s">
        <v>180</v>
      </c>
      <c r="H238" s="43">
        <v>210</v>
      </c>
      <c r="I238" s="61">
        <v>0</v>
      </c>
      <c r="J238" s="61">
        <v>0</v>
      </c>
      <c r="K238" s="61">
        <v>0</v>
      </c>
      <c r="L238" s="61"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2</v>
      </c>
      <c r="E239" s="55"/>
      <c r="F239" s="57"/>
      <c r="G239" s="56" t="s">
        <v>181</v>
      </c>
      <c r="H239" s="43">
        <v>211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25" hidden="1" customHeight="1">
      <c r="A240" s="54">
        <v>3</v>
      </c>
      <c r="B240" s="55">
        <v>2</v>
      </c>
      <c r="C240" s="55">
        <v>1</v>
      </c>
      <c r="D240" s="55">
        <v>2</v>
      </c>
      <c r="E240" s="55">
        <v>1</v>
      </c>
      <c r="F240" s="57"/>
      <c r="G240" s="56" t="s">
        <v>181</v>
      </c>
      <c r="H240" s="43">
        <v>212</v>
      </c>
      <c r="I240" s="44">
        <f>SUM(I241:I242)</f>
        <v>0</v>
      </c>
      <c r="J240" s="84">
        <f>SUM(J241:J242)</f>
        <v>0</v>
      </c>
      <c r="K240" s="45">
        <f>SUM(K241:K242)</f>
        <v>0</v>
      </c>
      <c r="L240" s="45">
        <f>SUM(L241:L242)</f>
        <v>0</v>
      </c>
    </row>
    <row r="241" spans="1:12" ht="27" hidden="1" customHeight="1">
      <c r="A241" s="67">
        <v>3</v>
      </c>
      <c r="B241" s="75">
        <v>2</v>
      </c>
      <c r="C241" s="76">
        <v>1</v>
      </c>
      <c r="D241" s="76">
        <v>2</v>
      </c>
      <c r="E241" s="76">
        <v>1</v>
      </c>
      <c r="F241" s="77">
        <v>1</v>
      </c>
      <c r="G241" s="78" t="s">
        <v>182</v>
      </c>
      <c r="H241" s="43">
        <v>213</v>
      </c>
      <c r="I241" s="61">
        <v>0</v>
      </c>
      <c r="J241" s="61">
        <v>0</v>
      </c>
      <c r="K241" s="61">
        <v>0</v>
      </c>
      <c r="L241" s="61">
        <v>0</v>
      </c>
    </row>
    <row r="242" spans="1:12" ht="25.5" hidden="1" customHeight="1">
      <c r="A242" s="54">
        <v>3</v>
      </c>
      <c r="B242" s="55">
        <v>2</v>
      </c>
      <c r="C242" s="55">
        <v>1</v>
      </c>
      <c r="D242" s="55">
        <v>2</v>
      </c>
      <c r="E242" s="55">
        <v>1</v>
      </c>
      <c r="F242" s="57">
        <v>2</v>
      </c>
      <c r="G242" s="56" t="s">
        <v>183</v>
      </c>
      <c r="H242" s="43">
        <v>214</v>
      </c>
      <c r="I242" s="61">
        <v>0</v>
      </c>
      <c r="J242" s="61">
        <v>0</v>
      </c>
      <c r="K242" s="61">
        <v>0</v>
      </c>
      <c r="L242" s="61">
        <v>0</v>
      </c>
    </row>
    <row r="243" spans="1:12" ht="26.25" hidden="1" customHeight="1">
      <c r="A243" s="49">
        <v>3</v>
      </c>
      <c r="B243" s="47">
        <v>2</v>
      </c>
      <c r="C243" s="47">
        <v>1</v>
      </c>
      <c r="D243" s="47">
        <v>3</v>
      </c>
      <c r="E243" s="47"/>
      <c r="F243" s="50"/>
      <c r="G243" s="48" t="s">
        <v>184</v>
      </c>
      <c r="H243" s="43">
        <v>215</v>
      </c>
      <c r="I243" s="64">
        <f>I244</f>
        <v>0</v>
      </c>
      <c r="J243" s="85">
        <f>J244</f>
        <v>0</v>
      </c>
      <c r="K243" s="65">
        <f>K244</f>
        <v>0</v>
      </c>
      <c r="L243" s="65">
        <f>L244</f>
        <v>0</v>
      </c>
    </row>
    <row r="244" spans="1:12" ht="29.25" hidden="1" customHeight="1">
      <c r="A244" s="54">
        <v>3</v>
      </c>
      <c r="B244" s="55">
        <v>2</v>
      </c>
      <c r="C244" s="55">
        <v>1</v>
      </c>
      <c r="D244" s="55">
        <v>3</v>
      </c>
      <c r="E244" s="55">
        <v>1</v>
      </c>
      <c r="F244" s="57"/>
      <c r="G244" s="48" t="s">
        <v>184</v>
      </c>
      <c r="H244" s="43">
        <v>216</v>
      </c>
      <c r="I244" s="44">
        <f>I245+I246</f>
        <v>0</v>
      </c>
      <c r="J244" s="44">
        <f>J245+J246</f>
        <v>0</v>
      </c>
      <c r="K244" s="44">
        <f>K245+K246</f>
        <v>0</v>
      </c>
      <c r="L244" s="44">
        <f>L245+L246</f>
        <v>0</v>
      </c>
    </row>
    <row r="245" spans="1:12" ht="30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>
        <v>1</v>
      </c>
      <c r="G245" s="56" t="s">
        <v>185</v>
      </c>
      <c r="H245" s="43">
        <v>217</v>
      </c>
      <c r="I245" s="61">
        <v>0</v>
      </c>
      <c r="J245" s="61">
        <v>0</v>
      </c>
      <c r="K245" s="61">
        <v>0</v>
      </c>
      <c r="L245" s="61">
        <v>0</v>
      </c>
    </row>
    <row r="246" spans="1:12" ht="27.75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2</v>
      </c>
      <c r="G246" s="56" t="s">
        <v>186</v>
      </c>
      <c r="H246" s="43">
        <v>218</v>
      </c>
      <c r="I246" s="104">
        <v>0</v>
      </c>
      <c r="J246" s="101">
        <v>0</v>
      </c>
      <c r="K246" s="104">
        <v>0</v>
      </c>
      <c r="L246" s="104">
        <v>0</v>
      </c>
    </row>
    <row r="247" spans="1:12" ht="12" hidden="1" customHeight="1">
      <c r="A247" s="54">
        <v>3</v>
      </c>
      <c r="B247" s="55">
        <v>2</v>
      </c>
      <c r="C247" s="55">
        <v>1</v>
      </c>
      <c r="D247" s="55">
        <v>4</v>
      </c>
      <c r="E247" s="55"/>
      <c r="F247" s="57"/>
      <c r="G247" s="56" t="s">
        <v>187</v>
      </c>
      <c r="H247" s="43">
        <v>219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14.25" hidden="1" customHeight="1">
      <c r="A248" s="49">
        <v>3</v>
      </c>
      <c r="B248" s="47">
        <v>2</v>
      </c>
      <c r="C248" s="47">
        <v>1</v>
      </c>
      <c r="D248" s="47">
        <v>4</v>
      </c>
      <c r="E248" s="47">
        <v>1</v>
      </c>
      <c r="F248" s="50"/>
      <c r="G248" s="48" t="s">
        <v>187</v>
      </c>
      <c r="H248" s="43">
        <v>220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1</v>
      </c>
      <c r="D249" s="55">
        <v>4</v>
      </c>
      <c r="E249" s="55">
        <v>1</v>
      </c>
      <c r="F249" s="57">
        <v>1</v>
      </c>
      <c r="G249" s="56" t="s">
        <v>188</v>
      </c>
      <c r="H249" s="43">
        <v>221</v>
      </c>
      <c r="I249" s="61">
        <v>0</v>
      </c>
      <c r="J249" s="61">
        <v>0</v>
      </c>
      <c r="K249" s="61">
        <v>0</v>
      </c>
      <c r="L249" s="61">
        <v>0</v>
      </c>
    </row>
    <row r="250" spans="1:12" ht="18.7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2</v>
      </c>
      <c r="G250" s="56" t="s">
        <v>189</v>
      </c>
      <c r="H250" s="43">
        <v>222</v>
      </c>
      <c r="I250" s="61">
        <v>0</v>
      </c>
      <c r="J250" s="61">
        <v>0</v>
      </c>
      <c r="K250" s="61">
        <v>0</v>
      </c>
      <c r="L250" s="61">
        <v>0</v>
      </c>
    </row>
    <row r="251" spans="1:12" hidden="1">
      <c r="A251" s="54">
        <v>3</v>
      </c>
      <c r="B251" s="55">
        <v>2</v>
      </c>
      <c r="C251" s="55">
        <v>1</v>
      </c>
      <c r="D251" s="55">
        <v>5</v>
      </c>
      <c r="E251" s="55"/>
      <c r="F251" s="57"/>
      <c r="G251" s="56" t="s">
        <v>190</v>
      </c>
      <c r="H251" s="43">
        <v>223</v>
      </c>
      <c r="I251" s="44">
        <f t="shared" ref="I251:L252" si="24">I252</f>
        <v>0</v>
      </c>
      <c r="J251" s="84">
        <f t="shared" si="24"/>
        <v>0</v>
      </c>
      <c r="K251" s="45">
        <f t="shared" si="24"/>
        <v>0</v>
      </c>
      <c r="L251" s="45">
        <f t="shared" si="24"/>
        <v>0</v>
      </c>
    </row>
    <row r="252" spans="1:12" ht="16.5" hidden="1" customHeight="1">
      <c r="A252" s="54">
        <v>3</v>
      </c>
      <c r="B252" s="55">
        <v>2</v>
      </c>
      <c r="C252" s="55">
        <v>1</v>
      </c>
      <c r="D252" s="55">
        <v>5</v>
      </c>
      <c r="E252" s="55">
        <v>1</v>
      </c>
      <c r="F252" s="57"/>
      <c r="G252" s="56" t="s">
        <v>190</v>
      </c>
      <c r="H252" s="43">
        <v>224</v>
      </c>
      <c r="I252" s="45">
        <f t="shared" si="24"/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idden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7">
        <v>1</v>
      </c>
      <c r="G253" s="56" t="s">
        <v>190</v>
      </c>
      <c r="H253" s="43">
        <v>225</v>
      </c>
      <c r="I253" s="104">
        <v>0</v>
      </c>
      <c r="J253" s="104">
        <v>0</v>
      </c>
      <c r="K253" s="104">
        <v>0</v>
      </c>
      <c r="L253" s="104">
        <v>0</v>
      </c>
    </row>
    <row r="254" spans="1:12" hidden="1">
      <c r="A254" s="54">
        <v>3</v>
      </c>
      <c r="B254" s="55">
        <v>2</v>
      </c>
      <c r="C254" s="55">
        <v>1</v>
      </c>
      <c r="D254" s="55">
        <v>6</v>
      </c>
      <c r="E254" s="55"/>
      <c r="F254" s="57"/>
      <c r="G254" s="56" t="s">
        <v>191</v>
      </c>
      <c r="H254" s="43">
        <v>226</v>
      </c>
      <c r="I254" s="44">
        <f t="shared" ref="I254:L255" si="25">I255</f>
        <v>0</v>
      </c>
      <c r="J254" s="84">
        <f t="shared" si="25"/>
        <v>0</v>
      </c>
      <c r="K254" s="45">
        <f t="shared" si="25"/>
        <v>0</v>
      </c>
      <c r="L254" s="45">
        <f t="shared" si="25"/>
        <v>0</v>
      </c>
    </row>
    <row r="255" spans="1:12" hidden="1">
      <c r="A255" s="54">
        <v>3</v>
      </c>
      <c r="B255" s="54">
        <v>2</v>
      </c>
      <c r="C255" s="55">
        <v>1</v>
      </c>
      <c r="D255" s="55">
        <v>6</v>
      </c>
      <c r="E255" s="55">
        <v>1</v>
      </c>
      <c r="F255" s="57"/>
      <c r="G255" s="56" t="s">
        <v>191</v>
      </c>
      <c r="H255" s="43">
        <v>227</v>
      </c>
      <c r="I255" s="44">
        <f t="shared" si="25"/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5.75" hidden="1" customHeight="1">
      <c r="A256" s="49">
        <v>3</v>
      </c>
      <c r="B256" s="49">
        <v>2</v>
      </c>
      <c r="C256" s="55">
        <v>1</v>
      </c>
      <c r="D256" s="55">
        <v>6</v>
      </c>
      <c r="E256" s="55">
        <v>1</v>
      </c>
      <c r="F256" s="57">
        <v>1</v>
      </c>
      <c r="G256" s="56" t="s">
        <v>191</v>
      </c>
      <c r="H256" s="43">
        <v>228</v>
      </c>
      <c r="I256" s="104">
        <v>0</v>
      </c>
      <c r="J256" s="104">
        <v>0</v>
      </c>
      <c r="K256" s="104">
        <v>0</v>
      </c>
      <c r="L256" s="104">
        <v>0</v>
      </c>
    </row>
    <row r="257" spans="1:12" ht="13.5" hidden="1" customHeight="1">
      <c r="A257" s="54">
        <v>3</v>
      </c>
      <c r="B257" s="54">
        <v>2</v>
      </c>
      <c r="C257" s="55">
        <v>1</v>
      </c>
      <c r="D257" s="55">
        <v>7</v>
      </c>
      <c r="E257" s="55"/>
      <c r="F257" s="57"/>
      <c r="G257" s="56" t="s">
        <v>192</v>
      </c>
      <c r="H257" s="43">
        <v>229</v>
      </c>
      <c r="I257" s="44">
        <f>I258</f>
        <v>0</v>
      </c>
      <c r="J257" s="84">
        <f>J258</f>
        <v>0</v>
      </c>
      <c r="K257" s="45">
        <f>K258</f>
        <v>0</v>
      </c>
      <c r="L257" s="45">
        <f>L258</f>
        <v>0</v>
      </c>
    </row>
    <row r="258" spans="1:12" hidden="1">
      <c r="A258" s="54">
        <v>3</v>
      </c>
      <c r="B258" s="55">
        <v>2</v>
      </c>
      <c r="C258" s="55">
        <v>1</v>
      </c>
      <c r="D258" s="55">
        <v>7</v>
      </c>
      <c r="E258" s="55">
        <v>1</v>
      </c>
      <c r="F258" s="57"/>
      <c r="G258" s="56" t="s">
        <v>192</v>
      </c>
      <c r="H258" s="43">
        <v>230</v>
      </c>
      <c r="I258" s="44">
        <f>I259+I260</f>
        <v>0</v>
      </c>
      <c r="J258" s="44">
        <f>J259+J260</f>
        <v>0</v>
      </c>
      <c r="K258" s="44">
        <f>K259+K260</f>
        <v>0</v>
      </c>
      <c r="L258" s="44">
        <f>L259+L260</f>
        <v>0</v>
      </c>
    </row>
    <row r="259" spans="1:12" ht="27" hidden="1" customHeight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>
        <v>1</v>
      </c>
      <c r="G259" s="56" t="s">
        <v>193</v>
      </c>
      <c r="H259" s="43">
        <v>231</v>
      </c>
      <c r="I259" s="60">
        <v>0</v>
      </c>
      <c r="J259" s="61">
        <v>0</v>
      </c>
      <c r="K259" s="61">
        <v>0</v>
      </c>
      <c r="L259" s="61">
        <v>0</v>
      </c>
    </row>
    <row r="260" spans="1:12" ht="24.75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2</v>
      </c>
      <c r="G260" s="56" t="s">
        <v>194</v>
      </c>
      <c r="H260" s="43">
        <v>232</v>
      </c>
      <c r="I260" s="61">
        <v>0</v>
      </c>
      <c r="J260" s="61">
        <v>0</v>
      </c>
      <c r="K260" s="61">
        <v>0</v>
      </c>
      <c r="L260" s="61">
        <v>0</v>
      </c>
    </row>
    <row r="261" spans="1:12" ht="38.25" hidden="1" customHeight="1">
      <c r="A261" s="54">
        <v>3</v>
      </c>
      <c r="B261" s="55">
        <v>2</v>
      </c>
      <c r="C261" s="55">
        <v>2</v>
      </c>
      <c r="D261" s="110"/>
      <c r="E261" s="110"/>
      <c r="F261" s="111"/>
      <c r="G261" s="56" t="s">
        <v>195</v>
      </c>
      <c r="H261" s="43">
        <v>233</v>
      </c>
      <c r="I261" s="44">
        <f>SUM(I262+I271+I275+I279+I283+I286+I289)</f>
        <v>0</v>
      </c>
      <c r="J261" s="84">
        <f>SUM(J262+J271+J275+J279+J283+J286+J289)</f>
        <v>0</v>
      </c>
      <c r="K261" s="45">
        <f>SUM(K262+K271+K275+K279+K283+K286+K289)</f>
        <v>0</v>
      </c>
      <c r="L261" s="45">
        <f>SUM(L262+L271+L275+L279+L283+L286+L289)</f>
        <v>0</v>
      </c>
    </row>
    <row r="262" spans="1:12" hidden="1">
      <c r="A262" s="54">
        <v>3</v>
      </c>
      <c r="B262" s="55">
        <v>2</v>
      </c>
      <c r="C262" s="55">
        <v>2</v>
      </c>
      <c r="D262" s="55">
        <v>1</v>
      </c>
      <c r="E262" s="55"/>
      <c r="F262" s="57"/>
      <c r="G262" s="56" t="s">
        <v>196</v>
      </c>
      <c r="H262" s="43">
        <v>234</v>
      </c>
      <c r="I262" s="44">
        <f>I263</f>
        <v>0</v>
      </c>
      <c r="J262" s="44">
        <f>J263</f>
        <v>0</v>
      </c>
      <c r="K262" s="44">
        <f>K263</f>
        <v>0</v>
      </c>
      <c r="L262" s="44">
        <f>L263</f>
        <v>0</v>
      </c>
    </row>
    <row r="263" spans="1:12" hidden="1">
      <c r="A263" s="58">
        <v>3</v>
      </c>
      <c r="B263" s="54">
        <v>2</v>
      </c>
      <c r="C263" s="55">
        <v>2</v>
      </c>
      <c r="D263" s="55">
        <v>1</v>
      </c>
      <c r="E263" s="55">
        <v>1</v>
      </c>
      <c r="F263" s="57"/>
      <c r="G263" s="56" t="s">
        <v>174</v>
      </c>
      <c r="H263" s="43">
        <v>235</v>
      </c>
      <c r="I263" s="44">
        <f>SUM(I264)</f>
        <v>0</v>
      </c>
      <c r="J263" s="44">
        <f>SUM(J264)</f>
        <v>0</v>
      </c>
      <c r="K263" s="44">
        <f>SUM(K264)</f>
        <v>0</v>
      </c>
      <c r="L263" s="44">
        <f>SUM(L264)</f>
        <v>0</v>
      </c>
    </row>
    <row r="264" spans="1:12" hidden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>
        <v>1</v>
      </c>
      <c r="G264" s="56" t="s">
        <v>174</v>
      </c>
      <c r="H264" s="43">
        <v>236</v>
      </c>
      <c r="I264" s="61">
        <v>0</v>
      </c>
      <c r="J264" s="61">
        <v>0</v>
      </c>
      <c r="K264" s="61">
        <v>0</v>
      </c>
      <c r="L264" s="61">
        <v>0</v>
      </c>
    </row>
    <row r="265" spans="1:12" ht="15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2</v>
      </c>
      <c r="F265" s="57"/>
      <c r="G265" s="56" t="s">
        <v>197</v>
      </c>
      <c r="H265" s="43">
        <v>237</v>
      </c>
      <c r="I265" s="44">
        <f>SUM(I266:I267)</f>
        <v>0</v>
      </c>
      <c r="J265" s="44">
        <f>SUM(J266:J267)</f>
        <v>0</v>
      </c>
      <c r="K265" s="44">
        <f>SUM(K266:K267)</f>
        <v>0</v>
      </c>
      <c r="L265" s="44">
        <f>SUM(L266:L267)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>
        <v>1</v>
      </c>
      <c r="G266" s="56" t="s">
        <v>176</v>
      </c>
      <c r="H266" s="43">
        <v>238</v>
      </c>
      <c r="I266" s="61">
        <v>0</v>
      </c>
      <c r="J266" s="60">
        <v>0</v>
      </c>
      <c r="K266" s="61">
        <v>0</v>
      </c>
      <c r="L266" s="61"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2</v>
      </c>
      <c r="G267" s="56" t="s">
        <v>177</v>
      </c>
      <c r="H267" s="43">
        <v>239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3</v>
      </c>
      <c r="F268" s="57"/>
      <c r="G268" s="56" t="s">
        <v>178</v>
      </c>
      <c r="H268" s="43">
        <v>240</v>
      </c>
      <c r="I268" s="44">
        <f>SUM(I269:I270)</f>
        <v>0</v>
      </c>
      <c r="J268" s="44">
        <f>SUM(J269:J270)</f>
        <v>0</v>
      </c>
      <c r="K268" s="44">
        <f>SUM(K269:K270)</f>
        <v>0</v>
      </c>
      <c r="L268" s="44">
        <f>SUM(L269:L270)</f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>
        <v>1</v>
      </c>
      <c r="G269" s="56" t="s">
        <v>179</v>
      </c>
      <c r="H269" s="43">
        <v>241</v>
      </c>
      <c r="I269" s="61">
        <v>0</v>
      </c>
      <c r="J269" s="60">
        <v>0</v>
      </c>
      <c r="K269" s="61">
        <v>0</v>
      </c>
      <c r="L269" s="61"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2</v>
      </c>
      <c r="G270" s="56" t="s">
        <v>198</v>
      </c>
      <c r="H270" s="43">
        <v>242</v>
      </c>
      <c r="I270" s="61">
        <v>0</v>
      </c>
      <c r="J270" s="60">
        <v>0</v>
      </c>
      <c r="K270" s="61">
        <v>0</v>
      </c>
      <c r="L270" s="61">
        <v>0</v>
      </c>
    </row>
    <row r="271" spans="1:12" ht="25.5" hidden="1" customHeight="1">
      <c r="A271" s="58">
        <v>3</v>
      </c>
      <c r="B271" s="54">
        <v>2</v>
      </c>
      <c r="C271" s="55">
        <v>2</v>
      </c>
      <c r="D271" s="55">
        <v>2</v>
      </c>
      <c r="E271" s="55"/>
      <c r="F271" s="57"/>
      <c r="G271" s="56" t="s">
        <v>199</v>
      </c>
      <c r="H271" s="43">
        <v>243</v>
      </c>
      <c r="I271" s="44">
        <f>I272</f>
        <v>0</v>
      </c>
      <c r="J271" s="45">
        <f>J272</f>
        <v>0</v>
      </c>
      <c r="K271" s="44">
        <f>K272</f>
        <v>0</v>
      </c>
      <c r="L271" s="45">
        <f>L272</f>
        <v>0</v>
      </c>
    </row>
    <row r="272" spans="1:12" ht="20.25" hidden="1" customHeight="1">
      <c r="A272" s="54">
        <v>3</v>
      </c>
      <c r="B272" s="55">
        <v>2</v>
      </c>
      <c r="C272" s="47">
        <v>2</v>
      </c>
      <c r="D272" s="47">
        <v>2</v>
      </c>
      <c r="E272" s="47">
        <v>1</v>
      </c>
      <c r="F272" s="50"/>
      <c r="G272" s="56" t="s">
        <v>199</v>
      </c>
      <c r="H272" s="43">
        <v>244</v>
      </c>
      <c r="I272" s="64">
        <f>SUM(I273:I274)</f>
        <v>0</v>
      </c>
      <c r="J272" s="85">
        <f>SUM(J273:J274)</f>
        <v>0</v>
      </c>
      <c r="K272" s="65">
        <f>SUM(K273:K274)</f>
        <v>0</v>
      </c>
      <c r="L272" s="65">
        <f>SUM(L273:L274)</f>
        <v>0</v>
      </c>
    </row>
    <row r="273" spans="1:12" ht="25.5" hidden="1" customHeight="1">
      <c r="A273" s="54">
        <v>3</v>
      </c>
      <c r="B273" s="55">
        <v>2</v>
      </c>
      <c r="C273" s="55">
        <v>2</v>
      </c>
      <c r="D273" s="55">
        <v>2</v>
      </c>
      <c r="E273" s="55">
        <v>1</v>
      </c>
      <c r="F273" s="57">
        <v>1</v>
      </c>
      <c r="G273" s="56" t="s">
        <v>200</v>
      </c>
      <c r="H273" s="43">
        <v>245</v>
      </c>
      <c r="I273" s="61">
        <v>0</v>
      </c>
      <c r="J273" s="61">
        <v>0</v>
      </c>
      <c r="K273" s="61">
        <v>0</v>
      </c>
      <c r="L273" s="61"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2</v>
      </c>
      <c r="G274" s="58" t="s">
        <v>201</v>
      </c>
      <c r="H274" s="43">
        <v>246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3</v>
      </c>
      <c r="E275" s="55"/>
      <c r="F275" s="57"/>
      <c r="G275" s="56" t="s">
        <v>202</v>
      </c>
      <c r="H275" s="43">
        <v>247</v>
      </c>
      <c r="I275" s="44">
        <f>I276</f>
        <v>0</v>
      </c>
      <c r="J275" s="84">
        <f>J276</f>
        <v>0</v>
      </c>
      <c r="K275" s="45">
        <f>K276</f>
        <v>0</v>
      </c>
      <c r="L275" s="45">
        <f>L276</f>
        <v>0</v>
      </c>
    </row>
    <row r="276" spans="1:12" ht="30" hidden="1" customHeight="1">
      <c r="A276" s="49">
        <v>3</v>
      </c>
      <c r="B276" s="55">
        <v>2</v>
      </c>
      <c r="C276" s="55">
        <v>2</v>
      </c>
      <c r="D276" s="55">
        <v>3</v>
      </c>
      <c r="E276" s="55">
        <v>1</v>
      </c>
      <c r="F276" s="57"/>
      <c r="G276" s="56" t="s">
        <v>202</v>
      </c>
      <c r="H276" s="43">
        <v>248</v>
      </c>
      <c r="I276" s="44">
        <f>I277+I278</f>
        <v>0</v>
      </c>
      <c r="J276" s="44">
        <f>J277+J278</f>
        <v>0</v>
      </c>
      <c r="K276" s="44">
        <f>K277+K278</f>
        <v>0</v>
      </c>
      <c r="L276" s="44">
        <f>L277+L278</f>
        <v>0</v>
      </c>
    </row>
    <row r="277" spans="1:12" ht="31.5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>
        <v>1</v>
      </c>
      <c r="G277" s="56" t="s">
        <v>203</v>
      </c>
      <c r="H277" s="43">
        <v>249</v>
      </c>
      <c r="I277" s="61">
        <v>0</v>
      </c>
      <c r="J277" s="61">
        <v>0</v>
      </c>
      <c r="K277" s="61">
        <v>0</v>
      </c>
      <c r="L277" s="61">
        <v>0</v>
      </c>
    </row>
    <row r="278" spans="1:12" ht="25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2</v>
      </c>
      <c r="G278" s="56" t="s">
        <v>204</v>
      </c>
      <c r="H278" s="43">
        <v>250</v>
      </c>
      <c r="I278" s="61">
        <v>0</v>
      </c>
      <c r="J278" s="61">
        <v>0</v>
      </c>
      <c r="K278" s="61">
        <v>0</v>
      </c>
      <c r="L278" s="61">
        <v>0</v>
      </c>
    </row>
    <row r="279" spans="1:12" ht="22.5" hidden="1" customHeight="1">
      <c r="A279" s="54">
        <v>3</v>
      </c>
      <c r="B279" s="55">
        <v>2</v>
      </c>
      <c r="C279" s="55">
        <v>2</v>
      </c>
      <c r="D279" s="55">
        <v>4</v>
      </c>
      <c r="E279" s="55"/>
      <c r="F279" s="57"/>
      <c r="G279" s="56" t="s">
        <v>205</v>
      </c>
      <c r="H279" s="43">
        <v>251</v>
      </c>
      <c r="I279" s="44">
        <f>I280</f>
        <v>0</v>
      </c>
      <c r="J279" s="84">
        <f>J280</f>
        <v>0</v>
      </c>
      <c r="K279" s="45">
        <f>K280</f>
        <v>0</v>
      </c>
      <c r="L279" s="45">
        <f>L280</f>
        <v>0</v>
      </c>
    </row>
    <row r="280" spans="1:12" hidden="1">
      <c r="A280" s="54">
        <v>3</v>
      </c>
      <c r="B280" s="55">
        <v>2</v>
      </c>
      <c r="C280" s="55">
        <v>2</v>
      </c>
      <c r="D280" s="55">
        <v>4</v>
      </c>
      <c r="E280" s="55">
        <v>1</v>
      </c>
      <c r="F280" s="57"/>
      <c r="G280" s="56" t="s">
        <v>205</v>
      </c>
      <c r="H280" s="43">
        <v>252</v>
      </c>
      <c r="I280" s="44">
        <f>SUM(I281:I282)</f>
        <v>0</v>
      </c>
      <c r="J280" s="84">
        <f>SUM(J281:J282)</f>
        <v>0</v>
      </c>
      <c r="K280" s="45">
        <f>SUM(K281:K282)</f>
        <v>0</v>
      </c>
      <c r="L280" s="45">
        <f>SUM(L281:L282)</f>
        <v>0</v>
      </c>
    </row>
    <row r="281" spans="1:12" ht="30.75" hidden="1" customHeight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>
        <v>1</v>
      </c>
      <c r="G281" s="56" t="s">
        <v>206</v>
      </c>
      <c r="H281" s="43">
        <v>253</v>
      </c>
      <c r="I281" s="61">
        <v>0</v>
      </c>
      <c r="J281" s="61">
        <v>0</v>
      </c>
      <c r="K281" s="61">
        <v>0</v>
      </c>
      <c r="L281" s="61">
        <v>0</v>
      </c>
    </row>
    <row r="282" spans="1:12" ht="27.75" hidden="1" customHeight="1">
      <c r="A282" s="49">
        <v>3</v>
      </c>
      <c r="B282" s="47">
        <v>2</v>
      </c>
      <c r="C282" s="47">
        <v>2</v>
      </c>
      <c r="D282" s="47">
        <v>4</v>
      </c>
      <c r="E282" s="47">
        <v>1</v>
      </c>
      <c r="F282" s="50">
        <v>2</v>
      </c>
      <c r="G282" s="58" t="s">
        <v>207</v>
      </c>
      <c r="H282" s="43">
        <v>254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4">
        <v>3</v>
      </c>
      <c r="B283" s="55">
        <v>2</v>
      </c>
      <c r="C283" s="55">
        <v>2</v>
      </c>
      <c r="D283" s="55">
        <v>5</v>
      </c>
      <c r="E283" s="55"/>
      <c r="F283" s="57"/>
      <c r="G283" s="56" t="s">
        <v>208</v>
      </c>
      <c r="H283" s="43">
        <v>255</v>
      </c>
      <c r="I283" s="44">
        <f t="shared" ref="I283:L284" si="26">I284</f>
        <v>0</v>
      </c>
      <c r="J283" s="84">
        <f t="shared" si="26"/>
        <v>0</v>
      </c>
      <c r="K283" s="45">
        <f t="shared" si="26"/>
        <v>0</v>
      </c>
      <c r="L283" s="45">
        <f t="shared" si="26"/>
        <v>0</v>
      </c>
    </row>
    <row r="284" spans="1:12" ht="15.75" hidden="1" customHeight="1">
      <c r="A284" s="54">
        <v>3</v>
      </c>
      <c r="B284" s="55">
        <v>2</v>
      </c>
      <c r="C284" s="55">
        <v>2</v>
      </c>
      <c r="D284" s="55">
        <v>5</v>
      </c>
      <c r="E284" s="55">
        <v>1</v>
      </c>
      <c r="F284" s="57"/>
      <c r="G284" s="56" t="s">
        <v>208</v>
      </c>
      <c r="H284" s="43">
        <v>256</v>
      </c>
      <c r="I284" s="44">
        <f t="shared" si="26"/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>
        <v>1</v>
      </c>
      <c r="G285" s="56" t="s">
        <v>208</v>
      </c>
      <c r="H285" s="43">
        <v>257</v>
      </c>
      <c r="I285" s="61">
        <v>0</v>
      </c>
      <c r="J285" s="61">
        <v>0</v>
      </c>
      <c r="K285" s="61">
        <v>0</v>
      </c>
      <c r="L285" s="61">
        <v>0</v>
      </c>
    </row>
    <row r="286" spans="1:12" ht="14.25" hidden="1" customHeight="1">
      <c r="A286" s="54">
        <v>3</v>
      </c>
      <c r="B286" s="55">
        <v>2</v>
      </c>
      <c r="C286" s="55">
        <v>2</v>
      </c>
      <c r="D286" s="55">
        <v>6</v>
      </c>
      <c r="E286" s="55"/>
      <c r="F286" s="57"/>
      <c r="G286" s="56" t="s">
        <v>191</v>
      </c>
      <c r="H286" s="43">
        <v>258</v>
      </c>
      <c r="I286" s="44">
        <f t="shared" ref="I286:L287" si="27">I287</f>
        <v>0</v>
      </c>
      <c r="J286" s="112">
        <f t="shared" si="27"/>
        <v>0</v>
      </c>
      <c r="K286" s="45">
        <f t="shared" si="27"/>
        <v>0</v>
      </c>
      <c r="L286" s="45">
        <f t="shared" si="27"/>
        <v>0</v>
      </c>
    </row>
    <row r="287" spans="1:12" ht="15" hidden="1" customHeight="1">
      <c r="A287" s="54">
        <v>3</v>
      </c>
      <c r="B287" s="55">
        <v>2</v>
      </c>
      <c r="C287" s="55">
        <v>2</v>
      </c>
      <c r="D287" s="55">
        <v>6</v>
      </c>
      <c r="E287" s="55">
        <v>1</v>
      </c>
      <c r="F287" s="57"/>
      <c r="G287" s="56" t="s">
        <v>191</v>
      </c>
      <c r="H287" s="43">
        <v>259</v>
      </c>
      <c r="I287" s="44">
        <f t="shared" si="27"/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76">
        <v>2</v>
      </c>
      <c r="C288" s="76">
        <v>2</v>
      </c>
      <c r="D288" s="55">
        <v>6</v>
      </c>
      <c r="E288" s="76">
        <v>1</v>
      </c>
      <c r="F288" s="77">
        <v>1</v>
      </c>
      <c r="G288" s="78" t="s">
        <v>191</v>
      </c>
      <c r="H288" s="43">
        <v>260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25" hidden="1" customHeight="1">
      <c r="A289" s="58">
        <v>3</v>
      </c>
      <c r="B289" s="54">
        <v>2</v>
      </c>
      <c r="C289" s="55">
        <v>2</v>
      </c>
      <c r="D289" s="55">
        <v>7</v>
      </c>
      <c r="E289" s="55"/>
      <c r="F289" s="57"/>
      <c r="G289" s="56" t="s">
        <v>192</v>
      </c>
      <c r="H289" s="43">
        <v>261</v>
      </c>
      <c r="I289" s="44">
        <f>I290</f>
        <v>0</v>
      </c>
      <c r="J289" s="112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2</v>
      </c>
      <c r="C290" s="55">
        <v>2</v>
      </c>
      <c r="D290" s="55">
        <v>7</v>
      </c>
      <c r="E290" s="55">
        <v>1</v>
      </c>
      <c r="F290" s="57"/>
      <c r="G290" s="56" t="s">
        <v>192</v>
      </c>
      <c r="H290" s="43">
        <v>262</v>
      </c>
      <c r="I290" s="44">
        <f>I291+I292</f>
        <v>0</v>
      </c>
      <c r="J290" s="44">
        <f>J291+J292</f>
        <v>0</v>
      </c>
      <c r="K290" s="44">
        <f>K291+K292</f>
        <v>0</v>
      </c>
      <c r="L290" s="44">
        <f>L291+L292</f>
        <v>0</v>
      </c>
    </row>
    <row r="291" spans="1:12" ht="27.75" hidden="1" customHeight="1">
      <c r="A291" s="58">
        <v>3</v>
      </c>
      <c r="B291" s="54">
        <v>2</v>
      </c>
      <c r="C291" s="54">
        <v>2</v>
      </c>
      <c r="D291" s="55">
        <v>7</v>
      </c>
      <c r="E291" s="55">
        <v>1</v>
      </c>
      <c r="F291" s="57">
        <v>1</v>
      </c>
      <c r="G291" s="56" t="s">
        <v>193</v>
      </c>
      <c r="H291" s="43">
        <v>263</v>
      </c>
      <c r="I291" s="61">
        <v>0</v>
      </c>
      <c r="J291" s="61">
        <v>0</v>
      </c>
      <c r="K291" s="61">
        <v>0</v>
      </c>
      <c r="L291" s="61">
        <v>0</v>
      </c>
    </row>
    <row r="292" spans="1:12" ht="25.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2</v>
      </c>
      <c r="G292" s="56" t="s">
        <v>194</v>
      </c>
      <c r="H292" s="43">
        <v>264</v>
      </c>
      <c r="I292" s="61">
        <v>0</v>
      </c>
      <c r="J292" s="61">
        <v>0</v>
      </c>
      <c r="K292" s="61">
        <v>0</v>
      </c>
      <c r="L292" s="61">
        <v>0</v>
      </c>
    </row>
    <row r="293" spans="1:12" ht="30" hidden="1" customHeight="1">
      <c r="A293" s="62">
        <v>3</v>
      </c>
      <c r="B293" s="62">
        <v>3</v>
      </c>
      <c r="C293" s="39"/>
      <c r="D293" s="40"/>
      <c r="E293" s="40"/>
      <c r="F293" s="42"/>
      <c r="G293" s="41" t="s">
        <v>209</v>
      </c>
      <c r="H293" s="43">
        <v>265</v>
      </c>
      <c r="I293" s="44">
        <f>SUM(I294+I326)</f>
        <v>0</v>
      </c>
      <c r="J293" s="112">
        <f>SUM(J294+J326)</f>
        <v>0</v>
      </c>
      <c r="K293" s="45">
        <f>SUM(K294+K326)</f>
        <v>0</v>
      </c>
      <c r="L293" s="45">
        <f>SUM(L294+L326)</f>
        <v>0</v>
      </c>
    </row>
    <row r="294" spans="1:12" ht="40.5" hidden="1" customHeight="1">
      <c r="A294" s="58">
        <v>3</v>
      </c>
      <c r="B294" s="58">
        <v>3</v>
      </c>
      <c r="C294" s="54">
        <v>1</v>
      </c>
      <c r="D294" s="55"/>
      <c r="E294" s="55"/>
      <c r="F294" s="57"/>
      <c r="G294" s="56" t="s">
        <v>210</v>
      </c>
      <c r="H294" s="43">
        <v>266</v>
      </c>
      <c r="I294" s="44">
        <f>SUM(I295+I304+I308+I312+I316+I319+I322)</f>
        <v>0</v>
      </c>
      <c r="J294" s="112">
        <f>SUM(J295+J304+J308+J312+J316+J319+J322)</f>
        <v>0</v>
      </c>
      <c r="K294" s="45">
        <f>SUM(K295+K304+K308+K312+K316+K319+K322)</f>
        <v>0</v>
      </c>
      <c r="L294" s="45">
        <f>SUM(L295+L304+L308+L312+L316+L319+L322)</f>
        <v>0</v>
      </c>
    </row>
    <row r="295" spans="1:12" ht="15" hidden="1" customHeight="1">
      <c r="A295" s="58">
        <v>3</v>
      </c>
      <c r="B295" s="58">
        <v>3</v>
      </c>
      <c r="C295" s="54">
        <v>1</v>
      </c>
      <c r="D295" s="55">
        <v>1</v>
      </c>
      <c r="E295" s="55"/>
      <c r="F295" s="57"/>
      <c r="G295" s="56" t="s">
        <v>196</v>
      </c>
      <c r="H295" s="43">
        <v>267</v>
      </c>
      <c r="I295" s="44">
        <f>SUM(I296+I298+I301)</f>
        <v>0</v>
      </c>
      <c r="J295" s="44">
        <f>SUM(J296+J298+J301)</f>
        <v>0</v>
      </c>
      <c r="K295" s="44">
        <f>SUM(K296+K298+K301)</f>
        <v>0</v>
      </c>
      <c r="L295" s="44">
        <f>SUM(L296+L298+L301)</f>
        <v>0</v>
      </c>
    </row>
    <row r="296" spans="1:12" ht="12.75" hidden="1" customHeight="1">
      <c r="A296" s="58">
        <v>3</v>
      </c>
      <c r="B296" s="58">
        <v>3</v>
      </c>
      <c r="C296" s="54">
        <v>1</v>
      </c>
      <c r="D296" s="55">
        <v>1</v>
      </c>
      <c r="E296" s="55">
        <v>1</v>
      </c>
      <c r="F296" s="57"/>
      <c r="G296" s="56" t="s">
        <v>174</v>
      </c>
      <c r="H296" s="43">
        <v>268</v>
      </c>
      <c r="I296" s="44">
        <f>SUM(I297:I297)</f>
        <v>0</v>
      </c>
      <c r="J296" s="112">
        <f>SUM(J297:J297)</f>
        <v>0</v>
      </c>
      <c r="K296" s="45">
        <f>SUM(K297:K297)</f>
        <v>0</v>
      </c>
      <c r="L296" s="45">
        <f>SUM(L297:L297)</f>
        <v>0</v>
      </c>
    </row>
    <row r="297" spans="1:12" ht="1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>
        <v>1</v>
      </c>
      <c r="G297" s="56" t="s">
        <v>174</v>
      </c>
      <c r="H297" s="43">
        <v>269</v>
      </c>
      <c r="I297" s="61">
        <v>0</v>
      </c>
      <c r="J297" s="61">
        <v>0</v>
      </c>
      <c r="K297" s="61">
        <v>0</v>
      </c>
      <c r="L297" s="61">
        <v>0</v>
      </c>
    </row>
    <row r="298" spans="1:12" ht="14.2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2</v>
      </c>
      <c r="F298" s="57"/>
      <c r="G298" s="56" t="s">
        <v>197</v>
      </c>
      <c r="H298" s="43">
        <v>270</v>
      </c>
      <c r="I298" s="44">
        <f>SUM(I299:I300)</f>
        <v>0</v>
      </c>
      <c r="J298" s="44">
        <f>SUM(J299:J300)</f>
        <v>0</v>
      </c>
      <c r="K298" s="44">
        <f>SUM(K299:K300)</f>
        <v>0</v>
      </c>
      <c r="L298" s="44">
        <f>SUM(L299:L300)</f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>
        <v>1</v>
      </c>
      <c r="G299" s="56" t="s">
        <v>176</v>
      </c>
      <c r="H299" s="43">
        <v>271</v>
      </c>
      <c r="I299" s="61">
        <v>0</v>
      </c>
      <c r="J299" s="61">
        <v>0</v>
      </c>
      <c r="K299" s="61">
        <v>0</v>
      </c>
      <c r="L299" s="61"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2</v>
      </c>
      <c r="G300" s="56" t="s">
        <v>177</v>
      </c>
      <c r="H300" s="43">
        <v>272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3</v>
      </c>
      <c r="F301" s="57"/>
      <c r="G301" s="56" t="s">
        <v>178</v>
      </c>
      <c r="H301" s="43">
        <v>273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>
        <v>1</v>
      </c>
      <c r="G302" s="56" t="s">
        <v>211</v>
      </c>
      <c r="H302" s="43">
        <v>274</v>
      </c>
      <c r="I302" s="61">
        <v>0</v>
      </c>
      <c r="J302" s="61">
        <v>0</v>
      </c>
      <c r="K302" s="61">
        <v>0</v>
      </c>
      <c r="L302" s="61"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2</v>
      </c>
      <c r="G303" s="56" t="s">
        <v>198</v>
      </c>
      <c r="H303" s="43">
        <v>275</v>
      </c>
      <c r="I303" s="61">
        <v>0</v>
      </c>
      <c r="J303" s="61">
        <v>0</v>
      </c>
      <c r="K303" s="61">
        <v>0</v>
      </c>
      <c r="L303" s="61">
        <v>0</v>
      </c>
    </row>
    <row r="304" spans="1:12" hidden="1">
      <c r="A304" s="74">
        <v>3</v>
      </c>
      <c r="B304" s="49">
        <v>3</v>
      </c>
      <c r="C304" s="54">
        <v>1</v>
      </c>
      <c r="D304" s="55">
        <v>2</v>
      </c>
      <c r="E304" s="55"/>
      <c r="F304" s="57"/>
      <c r="G304" s="56" t="s">
        <v>212</v>
      </c>
      <c r="H304" s="43">
        <v>276</v>
      </c>
      <c r="I304" s="44">
        <f>I305</f>
        <v>0</v>
      </c>
      <c r="J304" s="112">
        <f>J305</f>
        <v>0</v>
      </c>
      <c r="K304" s="45">
        <f>K305</f>
        <v>0</v>
      </c>
      <c r="L304" s="45">
        <f>L305</f>
        <v>0</v>
      </c>
    </row>
    <row r="305" spans="1:12" ht="15" hidden="1" customHeight="1">
      <c r="A305" s="74">
        <v>3</v>
      </c>
      <c r="B305" s="74">
        <v>3</v>
      </c>
      <c r="C305" s="49">
        <v>1</v>
      </c>
      <c r="D305" s="47">
        <v>2</v>
      </c>
      <c r="E305" s="47">
        <v>1</v>
      </c>
      <c r="F305" s="50"/>
      <c r="G305" s="56" t="s">
        <v>212</v>
      </c>
      <c r="H305" s="43">
        <v>277</v>
      </c>
      <c r="I305" s="64">
        <f>SUM(I306:I307)</f>
        <v>0</v>
      </c>
      <c r="J305" s="113">
        <f>SUM(J306:J307)</f>
        <v>0</v>
      </c>
      <c r="K305" s="65">
        <f>SUM(K306:K307)</f>
        <v>0</v>
      </c>
      <c r="L305" s="65">
        <f>SUM(L306:L307)</f>
        <v>0</v>
      </c>
    </row>
    <row r="306" spans="1:12" ht="15" hidden="1" customHeight="1">
      <c r="A306" s="58">
        <v>3</v>
      </c>
      <c r="B306" s="58">
        <v>3</v>
      </c>
      <c r="C306" s="54">
        <v>1</v>
      </c>
      <c r="D306" s="55">
        <v>2</v>
      </c>
      <c r="E306" s="55">
        <v>1</v>
      </c>
      <c r="F306" s="57">
        <v>1</v>
      </c>
      <c r="G306" s="56" t="s">
        <v>213</v>
      </c>
      <c r="H306" s="43">
        <v>278</v>
      </c>
      <c r="I306" s="61">
        <v>0</v>
      </c>
      <c r="J306" s="61">
        <v>0</v>
      </c>
      <c r="K306" s="61">
        <v>0</v>
      </c>
      <c r="L306" s="61">
        <v>0</v>
      </c>
    </row>
    <row r="307" spans="1:12" ht="12.75" hidden="1" customHeight="1">
      <c r="A307" s="66">
        <v>3</v>
      </c>
      <c r="B307" s="99">
        <v>3</v>
      </c>
      <c r="C307" s="75">
        <v>1</v>
      </c>
      <c r="D307" s="76">
        <v>2</v>
      </c>
      <c r="E307" s="76">
        <v>1</v>
      </c>
      <c r="F307" s="77">
        <v>2</v>
      </c>
      <c r="G307" s="78" t="s">
        <v>214</v>
      </c>
      <c r="H307" s="43">
        <v>279</v>
      </c>
      <c r="I307" s="61">
        <v>0</v>
      </c>
      <c r="J307" s="61">
        <v>0</v>
      </c>
      <c r="K307" s="61">
        <v>0</v>
      </c>
      <c r="L307" s="61">
        <v>0</v>
      </c>
    </row>
    <row r="308" spans="1:12" ht="15.75" hidden="1" customHeight="1">
      <c r="A308" s="54">
        <v>3</v>
      </c>
      <c r="B308" s="56">
        <v>3</v>
      </c>
      <c r="C308" s="54">
        <v>1</v>
      </c>
      <c r="D308" s="55">
        <v>3</v>
      </c>
      <c r="E308" s="55"/>
      <c r="F308" s="57"/>
      <c r="G308" s="56" t="s">
        <v>215</v>
      </c>
      <c r="H308" s="43">
        <v>280</v>
      </c>
      <c r="I308" s="44">
        <f>I309</f>
        <v>0</v>
      </c>
      <c r="J308" s="112">
        <f>J309</f>
        <v>0</v>
      </c>
      <c r="K308" s="45">
        <f>K309</f>
        <v>0</v>
      </c>
      <c r="L308" s="45">
        <f>L309</f>
        <v>0</v>
      </c>
    </row>
    <row r="309" spans="1:12" ht="15.75" hidden="1" customHeight="1">
      <c r="A309" s="54">
        <v>3</v>
      </c>
      <c r="B309" s="78">
        <v>3</v>
      </c>
      <c r="C309" s="75">
        <v>1</v>
      </c>
      <c r="D309" s="76">
        <v>3</v>
      </c>
      <c r="E309" s="76">
        <v>1</v>
      </c>
      <c r="F309" s="77"/>
      <c r="G309" s="56" t="s">
        <v>215</v>
      </c>
      <c r="H309" s="43">
        <v>281</v>
      </c>
      <c r="I309" s="45">
        <f>I310+I311</f>
        <v>0</v>
      </c>
      <c r="J309" s="45">
        <f>J310+J311</f>
        <v>0</v>
      </c>
      <c r="K309" s="45">
        <f>K310+K311</f>
        <v>0</v>
      </c>
      <c r="L309" s="45">
        <f>L310+L311</f>
        <v>0</v>
      </c>
    </row>
    <row r="310" spans="1:12" ht="27" hidden="1" customHeight="1">
      <c r="A310" s="54">
        <v>3</v>
      </c>
      <c r="B310" s="56">
        <v>3</v>
      </c>
      <c r="C310" s="54">
        <v>1</v>
      </c>
      <c r="D310" s="55">
        <v>3</v>
      </c>
      <c r="E310" s="55">
        <v>1</v>
      </c>
      <c r="F310" s="57">
        <v>1</v>
      </c>
      <c r="G310" s="56" t="s">
        <v>216</v>
      </c>
      <c r="H310" s="43">
        <v>282</v>
      </c>
      <c r="I310" s="104">
        <v>0</v>
      </c>
      <c r="J310" s="104">
        <v>0</v>
      </c>
      <c r="K310" s="104">
        <v>0</v>
      </c>
      <c r="L310" s="103">
        <v>0</v>
      </c>
    </row>
    <row r="311" spans="1:12" ht="26.25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2</v>
      </c>
      <c r="G311" s="56" t="s">
        <v>217</v>
      </c>
      <c r="H311" s="43">
        <v>283</v>
      </c>
      <c r="I311" s="61">
        <v>0</v>
      </c>
      <c r="J311" s="61">
        <v>0</v>
      </c>
      <c r="K311" s="61">
        <v>0</v>
      </c>
      <c r="L311" s="61">
        <v>0</v>
      </c>
    </row>
    <row r="312" spans="1:12" hidden="1">
      <c r="A312" s="54">
        <v>3</v>
      </c>
      <c r="B312" s="56">
        <v>3</v>
      </c>
      <c r="C312" s="54">
        <v>1</v>
      </c>
      <c r="D312" s="55">
        <v>4</v>
      </c>
      <c r="E312" s="55"/>
      <c r="F312" s="57"/>
      <c r="G312" s="56" t="s">
        <v>218</v>
      </c>
      <c r="H312" s="43">
        <v>284</v>
      </c>
      <c r="I312" s="44">
        <f>I313</f>
        <v>0</v>
      </c>
      <c r="J312" s="112">
        <f>J313</f>
        <v>0</v>
      </c>
      <c r="K312" s="45">
        <f>K313</f>
        <v>0</v>
      </c>
      <c r="L312" s="45">
        <f>L313</f>
        <v>0</v>
      </c>
    </row>
    <row r="313" spans="1:12" ht="15" hidden="1" customHeight="1">
      <c r="A313" s="58">
        <v>3</v>
      </c>
      <c r="B313" s="54">
        <v>3</v>
      </c>
      <c r="C313" s="55">
        <v>1</v>
      </c>
      <c r="D313" s="55">
        <v>4</v>
      </c>
      <c r="E313" s="55">
        <v>1</v>
      </c>
      <c r="F313" s="57"/>
      <c r="G313" s="56" t="s">
        <v>218</v>
      </c>
      <c r="H313" s="43">
        <v>285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2" hidden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>
        <v>1</v>
      </c>
      <c r="G314" s="56" t="s">
        <v>219</v>
      </c>
      <c r="H314" s="43">
        <v>286</v>
      </c>
      <c r="I314" s="60">
        <v>0</v>
      </c>
      <c r="J314" s="61">
        <v>0</v>
      </c>
      <c r="K314" s="61">
        <v>0</v>
      </c>
      <c r="L314" s="60">
        <v>0</v>
      </c>
    </row>
    <row r="315" spans="1:12" ht="14.25" hidden="1" customHeight="1">
      <c r="A315" s="54">
        <v>3</v>
      </c>
      <c r="B315" s="55">
        <v>3</v>
      </c>
      <c r="C315" s="55">
        <v>1</v>
      </c>
      <c r="D315" s="55">
        <v>4</v>
      </c>
      <c r="E315" s="55">
        <v>1</v>
      </c>
      <c r="F315" s="57">
        <v>2</v>
      </c>
      <c r="G315" s="56" t="s">
        <v>220</v>
      </c>
      <c r="H315" s="43">
        <v>287</v>
      </c>
      <c r="I315" s="61">
        <v>0</v>
      </c>
      <c r="J315" s="104">
        <v>0</v>
      </c>
      <c r="K315" s="104">
        <v>0</v>
      </c>
      <c r="L315" s="103">
        <v>0</v>
      </c>
    </row>
    <row r="316" spans="1:12" ht="15.75" hidden="1" customHeight="1">
      <c r="A316" s="54">
        <v>3</v>
      </c>
      <c r="B316" s="55">
        <v>3</v>
      </c>
      <c r="C316" s="55">
        <v>1</v>
      </c>
      <c r="D316" s="55">
        <v>5</v>
      </c>
      <c r="E316" s="55"/>
      <c r="F316" s="57"/>
      <c r="G316" s="56" t="s">
        <v>221</v>
      </c>
      <c r="H316" s="43">
        <v>288</v>
      </c>
      <c r="I316" s="65">
        <f t="shared" ref="I316:L317" si="28">I317</f>
        <v>0</v>
      </c>
      <c r="J316" s="112">
        <f t="shared" si="28"/>
        <v>0</v>
      </c>
      <c r="K316" s="45">
        <f t="shared" si="28"/>
        <v>0</v>
      </c>
      <c r="L316" s="45">
        <f t="shared" si="28"/>
        <v>0</v>
      </c>
    </row>
    <row r="317" spans="1:12" ht="14.25" hidden="1" customHeight="1">
      <c r="A317" s="49">
        <v>3</v>
      </c>
      <c r="B317" s="76">
        <v>3</v>
      </c>
      <c r="C317" s="76">
        <v>1</v>
      </c>
      <c r="D317" s="76">
        <v>5</v>
      </c>
      <c r="E317" s="76">
        <v>1</v>
      </c>
      <c r="F317" s="77"/>
      <c r="G317" s="56" t="s">
        <v>221</v>
      </c>
      <c r="H317" s="43">
        <v>289</v>
      </c>
      <c r="I317" s="45">
        <f t="shared" si="28"/>
        <v>0</v>
      </c>
      <c r="J317" s="113">
        <f t="shared" si="28"/>
        <v>0</v>
      </c>
      <c r="K317" s="65">
        <f t="shared" si="28"/>
        <v>0</v>
      </c>
      <c r="L317" s="65">
        <f t="shared" si="28"/>
        <v>0</v>
      </c>
    </row>
    <row r="318" spans="1:12" ht="14.25" hidden="1" customHeight="1">
      <c r="A318" s="54">
        <v>3</v>
      </c>
      <c r="B318" s="55">
        <v>3</v>
      </c>
      <c r="C318" s="55">
        <v>1</v>
      </c>
      <c r="D318" s="55">
        <v>5</v>
      </c>
      <c r="E318" s="55">
        <v>1</v>
      </c>
      <c r="F318" s="57">
        <v>1</v>
      </c>
      <c r="G318" s="56" t="s">
        <v>222</v>
      </c>
      <c r="H318" s="43">
        <v>290</v>
      </c>
      <c r="I318" s="61">
        <v>0</v>
      </c>
      <c r="J318" s="104">
        <v>0</v>
      </c>
      <c r="K318" s="104">
        <v>0</v>
      </c>
      <c r="L318" s="103"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6</v>
      </c>
      <c r="E319" s="55"/>
      <c r="F319" s="57"/>
      <c r="G319" s="56" t="s">
        <v>191</v>
      </c>
      <c r="H319" s="43">
        <v>291</v>
      </c>
      <c r="I319" s="45">
        <f t="shared" ref="I319:L320" si="29">I320</f>
        <v>0</v>
      </c>
      <c r="J319" s="112">
        <f t="shared" si="29"/>
        <v>0</v>
      </c>
      <c r="K319" s="45">
        <f t="shared" si="29"/>
        <v>0</v>
      </c>
      <c r="L319" s="45">
        <f t="shared" si="29"/>
        <v>0</v>
      </c>
    </row>
    <row r="320" spans="1:12" ht="13.5" hidden="1" customHeight="1">
      <c r="A320" s="54">
        <v>3</v>
      </c>
      <c r="B320" s="55">
        <v>3</v>
      </c>
      <c r="C320" s="55">
        <v>1</v>
      </c>
      <c r="D320" s="55">
        <v>6</v>
      </c>
      <c r="E320" s="55">
        <v>1</v>
      </c>
      <c r="F320" s="57"/>
      <c r="G320" s="56" t="s">
        <v>191</v>
      </c>
      <c r="H320" s="43">
        <v>292</v>
      </c>
      <c r="I320" s="44">
        <f t="shared" si="29"/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4.2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>
        <v>1</v>
      </c>
      <c r="G321" s="56" t="s">
        <v>191</v>
      </c>
      <c r="H321" s="43">
        <v>293</v>
      </c>
      <c r="I321" s="104">
        <v>0</v>
      </c>
      <c r="J321" s="104">
        <v>0</v>
      </c>
      <c r="K321" s="104">
        <v>0</v>
      </c>
      <c r="L321" s="103">
        <v>0</v>
      </c>
    </row>
    <row r="322" spans="1:16" ht="15" hidden="1" customHeight="1">
      <c r="A322" s="54">
        <v>3</v>
      </c>
      <c r="B322" s="55">
        <v>3</v>
      </c>
      <c r="C322" s="55">
        <v>1</v>
      </c>
      <c r="D322" s="55">
        <v>7</v>
      </c>
      <c r="E322" s="55"/>
      <c r="F322" s="57"/>
      <c r="G322" s="56" t="s">
        <v>223</v>
      </c>
      <c r="H322" s="43">
        <v>294</v>
      </c>
      <c r="I322" s="44">
        <f>I323</f>
        <v>0</v>
      </c>
      <c r="J322" s="112">
        <f>J323</f>
        <v>0</v>
      </c>
      <c r="K322" s="45">
        <f>K323</f>
        <v>0</v>
      </c>
      <c r="L322" s="45">
        <f>L323</f>
        <v>0</v>
      </c>
    </row>
    <row r="323" spans="1:16" ht="16.5" hidden="1" customHeight="1">
      <c r="A323" s="54">
        <v>3</v>
      </c>
      <c r="B323" s="55">
        <v>3</v>
      </c>
      <c r="C323" s="55">
        <v>1</v>
      </c>
      <c r="D323" s="55">
        <v>7</v>
      </c>
      <c r="E323" s="55">
        <v>1</v>
      </c>
      <c r="F323" s="57"/>
      <c r="G323" s="56" t="s">
        <v>223</v>
      </c>
      <c r="H323" s="43">
        <v>295</v>
      </c>
      <c r="I323" s="44">
        <f>I324+I325</f>
        <v>0</v>
      </c>
      <c r="J323" s="44">
        <f>J324+J325</f>
        <v>0</v>
      </c>
      <c r="K323" s="44">
        <f>K324+K325</f>
        <v>0</v>
      </c>
      <c r="L323" s="44">
        <f>L324+L325</f>
        <v>0</v>
      </c>
    </row>
    <row r="324" spans="1:16" ht="27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>
        <v>1</v>
      </c>
      <c r="G324" s="56" t="s">
        <v>224</v>
      </c>
      <c r="H324" s="43">
        <v>296</v>
      </c>
      <c r="I324" s="104">
        <v>0</v>
      </c>
      <c r="J324" s="104">
        <v>0</v>
      </c>
      <c r="K324" s="104">
        <v>0</v>
      </c>
      <c r="L324" s="103">
        <v>0</v>
      </c>
    </row>
    <row r="325" spans="1:16" ht="27.75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2</v>
      </c>
      <c r="G325" s="56" t="s">
        <v>225</v>
      </c>
      <c r="H325" s="43">
        <v>297</v>
      </c>
      <c r="I325" s="61">
        <v>0</v>
      </c>
      <c r="J325" s="61">
        <v>0</v>
      </c>
      <c r="K325" s="61">
        <v>0</v>
      </c>
      <c r="L325" s="61">
        <v>0</v>
      </c>
    </row>
    <row r="326" spans="1:16" ht="38.25" hidden="1" customHeight="1">
      <c r="A326" s="54">
        <v>3</v>
      </c>
      <c r="B326" s="55">
        <v>3</v>
      </c>
      <c r="C326" s="55">
        <v>2</v>
      </c>
      <c r="D326" s="55"/>
      <c r="E326" s="55"/>
      <c r="F326" s="57"/>
      <c r="G326" s="56" t="s">
        <v>226</v>
      </c>
      <c r="H326" s="43">
        <v>298</v>
      </c>
      <c r="I326" s="44">
        <f>SUM(I327+I336+I340+I344+I348+I351+I354)</f>
        <v>0</v>
      </c>
      <c r="J326" s="112">
        <f>SUM(J327+J336+J340+J344+J348+J351+J354)</f>
        <v>0</v>
      </c>
      <c r="K326" s="45">
        <f>SUM(K327+K336+K340+K344+K348+K351+K354)</f>
        <v>0</v>
      </c>
      <c r="L326" s="45">
        <f>SUM(L327+L336+L340+L344+L348+L351+L354)</f>
        <v>0</v>
      </c>
    </row>
    <row r="327" spans="1:16" ht="15" hidden="1" customHeight="1">
      <c r="A327" s="54">
        <v>3</v>
      </c>
      <c r="B327" s="55">
        <v>3</v>
      </c>
      <c r="C327" s="55">
        <v>2</v>
      </c>
      <c r="D327" s="55">
        <v>1</v>
      </c>
      <c r="E327" s="55"/>
      <c r="F327" s="57"/>
      <c r="G327" s="56" t="s">
        <v>173</v>
      </c>
      <c r="H327" s="43">
        <v>299</v>
      </c>
      <c r="I327" s="44">
        <f>I328</f>
        <v>0</v>
      </c>
      <c r="J327" s="112">
        <f>J328</f>
        <v>0</v>
      </c>
      <c r="K327" s="45">
        <f>K328</f>
        <v>0</v>
      </c>
      <c r="L327" s="45">
        <f>L328</f>
        <v>0</v>
      </c>
    </row>
    <row r="328" spans="1:16" hidden="1">
      <c r="A328" s="58">
        <v>3</v>
      </c>
      <c r="B328" s="54">
        <v>3</v>
      </c>
      <c r="C328" s="55">
        <v>2</v>
      </c>
      <c r="D328" s="56">
        <v>1</v>
      </c>
      <c r="E328" s="54">
        <v>1</v>
      </c>
      <c r="F328" s="57"/>
      <c r="G328" s="56" t="s">
        <v>173</v>
      </c>
      <c r="H328" s="43">
        <v>300</v>
      </c>
      <c r="I328" s="44">
        <f>SUM(I329:I329)</f>
        <v>0</v>
      </c>
      <c r="J328" s="44">
        <f>SUM(J329:J329)</f>
        <v>0</v>
      </c>
      <c r="K328" s="44">
        <f>SUM(K329:K329)</f>
        <v>0</v>
      </c>
      <c r="L328" s="44">
        <f>SUM(L329:L329)</f>
        <v>0</v>
      </c>
      <c r="M328" s="141"/>
      <c r="N328" s="141"/>
      <c r="O328" s="141"/>
      <c r="P328" s="141"/>
    </row>
    <row r="329" spans="1:16" ht="13.5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>
        <v>1</v>
      </c>
      <c r="G329" s="56" t="s">
        <v>174</v>
      </c>
      <c r="H329" s="43">
        <v>301</v>
      </c>
      <c r="I329" s="104">
        <v>0</v>
      </c>
      <c r="J329" s="104">
        <v>0</v>
      </c>
      <c r="K329" s="104">
        <v>0</v>
      </c>
      <c r="L329" s="103">
        <v>0</v>
      </c>
    </row>
    <row r="330" spans="1:16" hidden="1">
      <c r="A330" s="58">
        <v>3</v>
      </c>
      <c r="B330" s="54">
        <v>3</v>
      </c>
      <c r="C330" s="55">
        <v>2</v>
      </c>
      <c r="D330" s="56">
        <v>1</v>
      </c>
      <c r="E330" s="54">
        <v>2</v>
      </c>
      <c r="F330" s="57"/>
      <c r="G330" s="78" t="s">
        <v>197</v>
      </c>
      <c r="H330" s="43">
        <v>302</v>
      </c>
      <c r="I330" s="44">
        <f>SUM(I331:I332)</f>
        <v>0</v>
      </c>
      <c r="J330" s="44">
        <f>SUM(J331:J332)</f>
        <v>0</v>
      </c>
      <c r="K330" s="44">
        <f>SUM(K331:K332)</f>
        <v>0</v>
      </c>
      <c r="L330" s="44">
        <f>SUM(L331:L332)</f>
        <v>0</v>
      </c>
    </row>
    <row r="331" spans="1:16" hidden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>
        <v>1</v>
      </c>
      <c r="G331" s="78" t="s">
        <v>176</v>
      </c>
      <c r="H331" s="43">
        <v>303</v>
      </c>
      <c r="I331" s="104">
        <v>0</v>
      </c>
      <c r="J331" s="104">
        <v>0</v>
      </c>
      <c r="K331" s="104">
        <v>0</v>
      </c>
      <c r="L331" s="103">
        <v>0</v>
      </c>
    </row>
    <row r="332" spans="1:16" hidden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2</v>
      </c>
      <c r="G332" s="78" t="s">
        <v>177</v>
      </c>
      <c r="H332" s="43">
        <v>304</v>
      </c>
      <c r="I332" s="61">
        <v>0</v>
      </c>
      <c r="J332" s="61">
        <v>0</v>
      </c>
      <c r="K332" s="61">
        <v>0</v>
      </c>
      <c r="L332" s="61">
        <v>0</v>
      </c>
    </row>
    <row r="333" spans="1:16" hidden="1">
      <c r="A333" s="58">
        <v>3</v>
      </c>
      <c r="B333" s="54">
        <v>3</v>
      </c>
      <c r="C333" s="55">
        <v>2</v>
      </c>
      <c r="D333" s="56">
        <v>1</v>
      </c>
      <c r="E333" s="54">
        <v>3</v>
      </c>
      <c r="F333" s="57"/>
      <c r="G333" s="78" t="s">
        <v>178</v>
      </c>
      <c r="H333" s="43">
        <v>305</v>
      </c>
      <c r="I333" s="44">
        <f>SUM(I334:I335)</f>
        <v>0</v>
      </c>
      <c r="J333" s="44">
        <f>SUM(J334:J335)</f>
        <v>0</v>
      </c>
      <c r="K333" s="44">
        <f>SUM(K334:K335)</f>
        <v>0</v>
      </c>
      <c r="L333" s="44">
        <f>SUM(L334:L335)</f>
        <v>0</v>
      </c>
    </row>
    <row r="334" spans="1:16" hidden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>
        <v>1</v>
      </c>
      <c r="G334" s="78" t="s">
        <v>179</v>
      </c>
      <c r="H334" s="43">
        <v>306</v>
      </c>
      <c r="I334" s="61">
        <v>0</v>
      </c>
      <c r="J334" s="61">
        <v>0</v>
      </c>
      <c r="K334" s="61">
        <v>0</v>
      </c>
      <c r="L334" s="61">
        <v>0</v>
      </c>
    </row>
    <row r="335" spans="1:16" hidden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2</v>
      </c>
      <c r="G335" s="78" t="s">
        <v>198</v>
      </c>
      <c r="H335" s="43">
        <v>307</v>
      </c>
      <c r="I335" s="79">
        <v>0</v>
      </c>
      <c r="J335" s="114">
        <v>0</v>
      </c>
      <c r="K335" s="79">
        <v>0</v>
      </c>
      <c r="L335" s="79">
        <v>0</v>
      </c>
    </row>
    <row r="336" spans="1:16" hidden="1">
      <c r="A336" s="66">
        <v>3</v>
      </c>
      <c r="B336" s="66">
        <v>3</v>
      </c>
      <c r="C336" s="75">
        <v>2</v>
      </c>
      <c r="D336" s="78">
        <v>2</v>
      </c>
      <c r="E336" s="75"/>
      <c r="F336" s="77"/>
      <c r="G336" s="78" t="s">
        <v>212</v>
      </c>
      <c r="H336" s="43">
        <v>308</v>
      </c>
      <c r="I336" s="71">
        <f>I337</f>
        <v>0</v>
      </c>
      <c r="J336" s="115">
        <f>J337</f>
        <v>0</v>
      </c>
      <c r="K336" s="72">
        <f>K337</f>
        <v>0</v>
      </c>
      <c r="L336" s="72">
        <f>L337</f>
        <v>0</v>
      </c>
    </row>
    <row r="337" spans="1:12" hidden="1">
      <c r="A337" s="58">
        <v>3</v>
      </c>
      <c r="B337" s="58">
        <v>3</v>
      </c>
      <c r="C337" s="54">
        <v>2</v>
      </c>
      <c r="D337" s="56">
        <v>2</v>
      </c>
      <c r="E337" s="54">
        <v>1</v>
      </c>
      <c r="F337" s="57"/>
      <c r="G337" s="78" t="s">
        <v>212</v>
      </c>
      <c r="H337" s="43">
        <v>309</v>
      </c>
      <c r="I337" s="44">
        <f>SUM(I338:I339)</f>
        <v>0</v>
      </c>
      <c r="J337" s="84">
        <f>SUM(J338:J339)</f>
        <v>0</v>
      </c>
      <c r="K337" s="45">
        <f>SUM(K338:K339)</f>
        <v>0</v>
      </c>
      <c r="L337" s="45">
        <f>SUM(L338:L339)</f>
        <v>0</v>
      </c>
    </row>
    <row r="338" spans="1:12" ht="26.4" hidden="1">
      <c r="A338" s="58">
        <v>3</v>
      </c>
      <c r="B338" s="58">
        <v>3</v>
      </c>
      <c r="C338" s="54">
        <v>2</v>
      </c>
      <c r="D338" s="56">
        <v>2</v>
      </c>
      <c r="E338" s="58">
        <v>1</v>
      </c>
      <c r="F338" s="88">
        <v>1</v>
      </c>
      <c r="G338" s="56" t="s">
        <v>213</v>
      </c>
      <c r="H338" s="43">
        <v>310</v>
      </c>
      <c r="I338" s="61">
        <v>0</v>
      </c>
      <c r="J338" s="61">
        <v>0</v>
      </c>
      <c r="K338" s="61">
        <v>0</v>
      </c>
      <c r="L338" s="61">
        <v>0</v>
      </c>
    </row>
    <row r="339" spans="1:12" hidden="1">
      <c r="A339" s="66">
        <v>3</v>
      </c>
      <c r="B339" s="66">
        <v>3</v>
      </c>
      <c r="C339" s="67">
        <v>2</v>
      </c>
      <c r="D339" s="68">
        <v>2</v>
      </c>
      <c r="E339" s="69">
        <v>1</v>
      </c>
      <c r="F339" s="96">
        <v>2</v>
      </c>
      <c r="G339" s="69" t="s">
        <v>214</v>
      </c>
      <c r="H339" s="43">
        <v>311</v>
      </c>
      <c r="I339" s="61">
        <v>0</v>
      </c>
      <c r="J339" s="61">
        <v>0</v>
      </c>
      <c r="K339" s="61">
        <v>0</v>
      </c>
      <c r="L339" s="61">
        <v>0</v>
      </c>
    </row>
    <row r="340" spans="1:12" ht="23.25" hidden="1" customHeight="1">
      <c r="A340" s="58">
        <v>3</v>
      </c>
      <c r="B340" s="58">
        <v>3</v>
      </c>
      <c r="C340" s="54">
        <v>2</v>
      </c>
      <c r="D340" s="55">
        <v>3</v>
      </c>
      <c r="E340" s="56"/>
      <c r="F340" s="88"/>
      <c r="G340" s="56" t="s">
        <v>215</v>
      </c>
      <c r="H340" s="43">
        <v>312</v>
      </c>
      <c r="I340" s="44">
        <f>I341</f>
        <v>0</v>
      </c>
      <c r="J340" s="84">
        <f>J341</f>
        <v>0</v>
      </c>
      <c r="K340" s="45">
        <f>K341</f>
        <v>0</v>
      </c>
      <c r="L340" s="45">
        <f>L341</f>
        <v>0</v>
      </c>
    </row>
    <row r="341" spans="1:12" ht="13.5" hidden="1" customHeight="1">
      <c r="A341" s="58">
        <v>3</v>
      </c>
      <c r="B341" s="58">
        <v>3</v>
      </c>
      <c r="C341" s="54">
        <v>2</v>
      </c>
      <c r="D341" s="55">
        <v>3</v>
      </c>
      <c r="E341" s="56">
        <v>1</v>
      </c>
      <c r="F341" s="88"/>
      <c r="G341" s="56" t="s">
        <v>215</v>
      </c>
      <c r="H341" s="43">
        <v>313</v>
      </c>
      <c r="I341" s="44">
        <f>I342+I343</f>
        <v>0</v>
      </c>
      <c r="J341" s="44">
        <f>J342+J343</f>
        <v>0</v>
      </c>
      <c r="K341" s="44">
        <f>K342+K343</f>
        <v>0</v>
      </c>
      <c r="L341" s="44">
        <f>L342+L343</f>
        <v>0</v>
      </c>
    </row>
    <row r="342" spans="1:12" ht="28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>
        <v>1</v>
      </c>
      <c r="G342" s="56" t="s">
        <v>216</v>
      </c>
      <c r="H342" s="43">
        <v>314</v>
      </c>
      <c r="I342" s="104">
        <v>0</v>
      </c>
      <c r="J342" s="104">
        <v>0</v>
      </c>
      <c r="K342" s="104">
        <v>0</v>
      </c>
      <c r="L342" s="103">
        <v>0</v>
      </c>
    </row>
    <row r="343" spans="1:12" ht="27.7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2</v>
      </c>
      <c r="G343" s="56" t="s">
        <v>217</v>
      </c>
      <c r="H343" s="43">
        <v>315</v>
      </c>
      <c r="I343" s="61">
        <v>0</v>
      </c>
      <c r="J343" s="61">
        <v>0</v>
      </c>
      <c r="K343" s="61">
        <v>0</v>
      </c>
      <c r="L343" s="61">
        <v>0</v>
      </c>
    </row>
    <row r="344" spans="1:12" hidden="1">
      <c r="A344" s="58">
        <v>3</v>
      </c>
      <c r="B344" s="58">
        <v>3</v>
      </c>
      <c r="C344" s="54">
        <v>2</v>
      </c>
      <c r="D344" s="55">
        <v>4</v>
      </c>
      <c r="E344" s="55"/>
      <c r="F344" s="57"/>
      <c r="G344" s="56" t="s">
        <v>218</v>
      </c>
      <c r="H344" s="43">
        <v>316</v>
      </c>
      <c r="I344" s="44">
        <f>I345</f>
        <v>0</v>
      </c>
      <c r="J344" s="84">
        <f>J345</f>
        <v>0</v>
      </c>
      <c r="K344" s="45">
        <f>K345</f>
        <v>0</v>
      </c>
      <c r="L344" s="45">
        <f>L345</f>
        <v>0</v>
      </c>
    </row>
    <row r="345" spans="1:12" hidden="1">
      <c r="A345" s="74">
        <v>3</v>
      </c>
      <c r="B345" s="74">
        <v>3</v>
      </c>
      <c r="C345" s="49">
        <v>2</v>
      </c>
      <c r="D345" s="47">
        <v>4</v>
      </c>
      <c r="E345" s="47">
        <v>1</v>
      </c>
      <c r="F345" s="50"/>
      <c r="G345" s="56" t="s">
        <v>218</v>
      </c>
      <c r="H345" s="43">
        <v>317</v>
      </c>
      <c r="I345" s="64">
        <f>SUM(I346:I347)</f>
        <v>0</v>
      </c>
      <c r="J345" s="85">
        <f>SUM(J346:J347)</f>
        <v>0</v>
      </c>
      <c r="K345" s="65">
        <f>SUM(K346:K347)</f>
        <v>0</v>
      </c>
      <c r="L345" s="65">
        <f>SUM(L346:L347)</f>
        <v>0</v>
      </c>
    </row>
    <row r="346" spans="1:12" ht="15.75" hidden="1" customHeight="1">
      <c r="A346" s="58">
        <v>3</v>
      </c>
      <c r="B346" s="58">
        <v>3</v>
      </c>
      <c r="C346" s="54">
        <v>2</v>
      </c>
      <c r="D346" s="55">
        <v>4</v>
      </c>
      <c r="E346" s="55">
        <v>1</v>
      </c>
      <c r="F346" s="57">
        <v>1</v>
      </c>
      <c r="G346" s="56" t="s">
        <v>219</v>
      </c>
      <c r="H346" s="43">
        <v>318</v>
      </c>
      <c r="I346" s="61">
        <v>0</v>
      </c>
      <c r="J346" s="61">
        <v>0</v>
      </c>
      <c r="K346" s="61">
        <v>0</v>
      </c>
      <c r="L346" s="61">
        <v>0</v>
      </c>
    </row>
    <row r="347" spans="1:12" hidden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2</v>
      </c>
      <c r="G347" s="56" t="s">
        <v>227</v>
      </c>
      <c r="H347" s="43">
        <v>319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>
      <c r="A348" s="58">
        <v>3</v>
      </c>
      <c r="B348" s="58">
        <v>3</v>
      </c>
      <c r="C348" s="54">
        <v>2</v>
      </c>
      <c r="D348" s="55">
        <v>5</v>
      </c>
      <c r="E348" s="55"/>
      <c r="F348" s="57"/>
      <c r="G348" s="56" t="s">
        <v>221</v>
      </c>
      <c r="H348" s="43">
        <v>320</v>
      </c>
      <c r="I348" s="44">
        <f t="shared" ref="I348:L349" si="30">I349</f>
        <v>0</v>
      </c>
      <c r="J348" s="84">
        <f t="shared" si="30"/>
        <v>0</v>
      </c>
      <c r="K348" s="45">
        <f t="shared" si="30"/>
        <v>0</v>
      </c>
      <c r="L348" s="45">
        <f t="shared" si="30"/>
        <v>0</v>
      </c>
    </row>
    <row r="349" spans="1:12" hidden="1">
      <c r="A349" s="74">
        <v>3</v>
      </c>
      <c r="B349" s="74">
        <v>3</v>
      </c>
      <c r="C349" s="49">
        <v>2</v>
      </c>
      <c r="D349" s="47">
        <v>5</v>
      </c>
      <c r="E349" s="47">
        <v>1</v>
      </c>
      <c r="F349" s="50"/>
      <c r="G349" s="56" t="s">
        <v>221</v>
      </c>
      <c r="H349" s="43">
        <v>321</v>
      </c>
      <c r="I349" s="64">
        <f t="shared" si="30"/>
        <v>0</v>
      </c>
      <c r="J349" s="85">
        <f t="shared" si="30"/>
        <v>0</v>
      </c>
      <c r="K349" s="65">
        <f t="shared" si="30"/>
        <v>0</v>
      </c>
      <c r="L349" s="65">
        <f t="shared" si="30"/>
        <v>0</v>
      </c>
    </row>
    <row r="350" spans="1:12" hidden="1">
      <c r="A350" s="58">
        <v>3</v>
      </c>
      <c r="B350" s="58">
        <v>3</v>
      </c>
      <c r="C350" s="54">
        <v>2</v>
      </c>
      <c r="D350" s="55">
        <v>5</v>
      </c>
      <c r="E350" s="55">
        <v>1</v>
      </c>
      <c r="F350" s="57">
        <v>1</v>
      </c>
      <c r="G350" s="56" t="s">
        <v>221</v>
      </c>
      <c r="H350" s="43">
        <v>322</v>
      </c>
      <c r="I350" s="104">
        <v>0</v>
      </c>
      <c r="J350" s="104">
        <v>0</v>
      </c>
      <c r="K350" s="104">
        <v>0</v>
      </c>
      <c r="L350" s="103">
        <v>0</v>
      </c>
    </row>
    <row r="351" spans="1:12" ht="16.5" hidden="1" customHeight="1">
      <c r="A351" s="58">
        <v>3</v>
      </c>
      <c r="B351" s="58">
        <v>3</v>
      </c>
      <c r="C351" s="54">
        <v>2</v>
      </c>
      <c r="D351" s="55">
        <v>6</v>
      </c>
      <c r="E351" s="55"/>
      <c r="F351" s="57"/>
      <c r="G351" s="56" t="s">
        <v>191</v>
      </c>
      <c r="H351" s="43">
        <v>323</v>
      </c>
      <c r="I351" s="44">
        <f t="shared" ref="I351:L352" si="31">I352</f>
        <v>0</v>
      </c>
      <c r="J351" s="84">
        <f t="shared" si="31"/>
        <v>0</v>
      </c>
      <c r="K351" s="45">
        <f t="shared" si="31"/>
        <v>0</v>
      </c>
      <c r="L351" s="45">
        <f t="shared" si="31"/>
        <v>0</v>
      </c>
    </row>
    <row r="352" spans="1:12" ht="15" hidden="1" customHeight="1">
      <c r="A352" s="58">
        <v>3</v>
      </c>
      <c r="B352" s="58">
        <v>3</v>
      </c>
      <c r="C352" s="54">
        <v>2</v>
      </c>
      <c r="D352" s="55">
        <v>6</v>
      </c>
      <c r="E352" s="55">
        <v>1</v>
      </c>
      <c r="F352" s="57"/>
      <c r="G352" s="56" t="s">
        <v>191</v>
      </c>
      <c r="H352" s="43">
        <v>324</v>
      </c>
      <c r="I352" s="44">
        <f t="shared" si="31"/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3.5" hidden="1" customHeight="1">
      <c r="A353" s="66">
        <v>3</v>
      </c>
      <c r="B353" s="66">
        <v>3</v>
      </c>
      <c r="C353" s="67">
        <v>2</v>
      </c>
      <c r="D353" s="68">
        <v>6</v>
      </c>
      <c r="E353" s="68">
        <v>1</v>
      </c>
      <c r="F353" s="70">
        <v>1</v>
      </c>
      <c r="G353" s="69" t="s">
        <v>191</v>
      </c>
      <c r="H353" s="43">
        <v>325</v>
      </c>
      <c r="I353" s="104">
        <v>0</v>
      </c>
      <c r="J353" s="104">
        <v>0</v>
      </c>
      <c r="K353" s="104">
        <v>0</v>
      </c>
      <c r="L353" s="103">
        <v>0</v>
      </c>
    </row>
    <row r="354" spans="1:12" ht="15" hidden="1" customHeight="1">
      <c r="A354" s="58">
        <v>3</v>
      </c>
      <c r="B354" s="58">
        <v>3</v>
      </c>
      <c r="C354" s="54">
        <v>2</v>
      </c>
      <c r="D354" s="55">
        <v>7</v>
      </c>
      <c r="E354" s="55"/>
      <c r="F354" s="57"/>
      <c r="G354" s="56" t="s">
        <v>223</v>
      </c>
      <c r="H354" s="43">
        <v>326</v>
      </c>
      <c r="I354" s="44">
        <f>I355</f>
        <v>0</v>
      </c>
      <c r="J354" s="84">
        <f>J355</f>
        <v>0</v>
      </c>
      <c r="K354" s="45">
        <f>K355</f>
        <v>0</v>
      </c>
      <c r="L354" s="45">
        <f>L355</f>
        <v>0</v>
      </c>
    </row>
    <row r="355" spans="1:12" ht="12.75" hidden="1" customHeight="1">
      <c r="A355" s="66">
        <v>3</v>
      </c>
      <c r="B355" s="66">
        <v>3</v>
      </c>
      <c r="C355" s="67">
        <v>2</v>
      </c>
      <c r="D355" s="68">
        <v>7</v>
      </c>
      <c r="E355" s="68">
        <v>1</v>
      </c>
      <c r="F355" s="70"/>
      <c r="G355" s="56" t="s">
        <v>223</v>
      </c>
      <c r="H355" s="43">
        <v>327</v>
      </c>
      <c r="I355" s="44">
        <f>SUM(I356:I357)</f>
        <v>0</v>
      </c>
      <c r="J355" s="44">
        <f>SUM(J356:J357)</f>
        <v>0</v>
      </c>
      <c r="K355" s="44">
        <f>SUM(K356:K357)</f>
        <v>0</v>
      </c>
      <c r="L355" s="44">
        <f>SUM(L356:L357)</f>
        <v>0</v>
      </c>
    </row>
    <row r="356" spans="1:12" ht="27" hidden="1" customHeight="1">
      <c r="A356" s="58">
        <v>3</v>
      </c>
      <c r="B356" s="58">
        <v>3</v>
      </c>
      <c r="C356" s="54">
        <v>2</v>
      </c>
      <c r="D356" s="55">
        <v>7</v>
      </c>
      <c r="E356" s="55">
        <v>1</v>
      </c>
      <c r="F356" s="57">
        <v>1</v>
      </c>
      <c r="G356" s="56" t="s">
        <v>224</v>
      </c>
      <c r="H356" s="43">
        <v>328</v>
      </c>
      <c r="I356" s="104">
        <v>0</v>
      </c>
      <c r="J356" s="104">
        <v>0</v>
      </c>
      <c r="K356" s="104">
        <v>0</v>
      </c>
      <c r="L356" s="103">
        <v>0</v>
      </c>
    </row>
    <row r="357" spans="1:12" ht="30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2</v>
      </c>
      <c r="G357" s="56" t="s">
        <v>225</v>
      </c>
      <c r="H357" s="43">
        <v>329</v>
      </c>
      <c r="I357" s="61">
        <v>0</v>
      </c>
      <c r="J357" s="61">
        <v>0</v>
      </c>
      <c r="K357" s="61">
        <v>0</v>
      </c>
      <c r="L357" s="61">
        <v>0</v>
      </c>
    </row>
    <row r="358" spans="1:12" ht="18.75" customHeight="1">
      <c r="A358" s="24"/>
      <c r="B358" s="24"/>
      <c r="C358" s="25"/>
      <c r="D358" s="116"/>
      <c r="E358" s="117"/>
      <c r="F358" s="118"/>
      <c r="G358" s="119" t="s">
        <v>228</v>
      </c>
      <c r="H358" s="43">
        <v>330</v>
      </c>
      <c r="I358" s="93">
        <f>SUM(I30+I175)</f>
        <v>793800</v>
      </c>
      <c r="J358" s="93">
        <f>SUM(J30+J175)</f>
        <v>793800</v>
      </c>
      <c r="K358" s="93">
        <f>SUM(K30+K175)</f>
        <v>787683.87</v>
      </c>
      <c r="L358" s="93">
        <f>SUM(L30+L175)</f>
        <v>787683.87</v>
      </c>
    </row>
    <row r="359" spans="1:12" ht="18.75" customHeight="1">
      <c r="G359" s="120"/>
      <c r="H359" s="43"/>
      <c r="I359" s="121"/>
      <c r="J359" s="122"/>
      <c r="K359" s="122"/>
      <c r="L359" s="122"/>
    </row>
    <row r="360" spans="1:12" ht="18.75" customHeight="1">
      <c r="D360" s="21"/>
      <c r="E360" s="21"/>
      <c r="F360" s="29"/>
      <c r="G360" s="21" t="s">
        <v>229</v>
      </c>
      <c r="H360" s="142"/>
      <c r="I360" s="123"/>
      <c r="J360" s="122"/>
      <c r="K360" s="21" t="s">
        <v>230</v>
      </c>
      <c r="L360" s="123"/>
    </row>
    <row r="361" spans="1:12" ht="18.75" customHeight="1">
      <c r="A361" s="124"/>
      <c r="B361" s="124"/>
      <c r="C361" s="124"/>
      <c r="D361" s="125" t="s">
        <v>231</v>
      </c>
      <c r="E361"/>
      <c r="F361"/>
      <c r="G361" s="142"/>
      <c r="H361" s="142"/>
      <c r="I361" s="130" t="s">
        <v>232</v>
      </c>
      <c r="K361" s="468" t="s">
        <v>233</v>
      </c>
      <c r="L361" s="468"/>
    </row>
    <row r="362" spans="1:12" ht="15.75" customHeight="1">
      <c r="I362" s="126"/>
      <c r="K362" s="126"/>
      <c r="L362" s="126"/>
    </row>
    <row r="363" spans="1:12" ht="15.75" customHeight="1">
      <c r="D363" s="21"/>
      <c r="E363" s="21"/>
      <c r="F363" s="29"/>
      <c r="G363" s="21" t="s">
        <v>234</v>
      </c>
      <c r="I363" s="126"/>
      <c r="K363" s="21" t="s">
        <v>235</v>
      </c>
      <c r="L363" s="127"/>
    </row>
    <row r="364" spans="1:12" ht="26.25" customHeight="1">
      <c r="D364" s="470" t="s">
        <v>236</v>
      </c>
      <c r="E364" s="471"/>
      <c r="F364" s="471"/>
      <c r="G364" s="471"/>
      <c r="H364" s="128"/>
      <c r="I364" s="129" t="s">
        <v>232</v>
      </c>
      <c r="K364" s="468" t="s">
        <v>233</v>
      </c>
      <c r="L364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361:L361"/>
    <mergeCell ref="G25:H25"/>
    <mergeCell ref="D364:G364"/>
    <mergeCell ref="K364:L364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3"/>
  <sheetViews>
    <sheetView topLeftCell="A22" workbookViewId="0">
      <selection activeCell="G18" sqref="G18:K18"/>
    </sheetView>
  </sheetViews>
  <sheetFormatPr defaultRowHeight="14.4"/>
  <cols>
    <col min="1" max="1" width="2.109375" customWidth="1"/>
    <col min="2" max="2" width="2.21875" customWidth="1"/>
    <col min="3" max="3" width="2.5546875" customWidth="1"/>
    <col min="4" max="4" width="2.44140625" customWidth="1"/>
    <col min="5" max="6" width="2.6640625" customWidth="1"/>
    <col min="7" max="7" width="26.33203125" customWidth="1"/>
    <col min="8" max="8" width="3.21875" customWidth="1"/>
    <col min="9" max="9" width="7.88671875" customWidth="1"/>
  </cols>
  <sheetData>
    <row r="1" spans="1:13">
      <c r="A1" s="368"/>
      <c r="B1" s="368"/>
      <c r="C1" s="368"/>
      <c r="D1" s="368"/>
      <c r="E1" s="368"/>
      <c r="F1" s="368"/>
      <c r="G1" s="368"/>
      <c r="H1" s="368"/>
      <c r="I1" s="523" t="s">
        <v>411</v>
      </c>
      <c r="J1" s="524"/>
      <c r="K1" s="524"/>
      <c r="L1" s="524"/>
      <c r="M1" s="371"/>
    </row>
    <row r="2" spans="1:13">
      <c r="A2" s="368"/>
      <c r="B2" s="368"/>
      <c r="C2" s="368"/>
      <c r="D2" s="368"/>
      <c r="E2" s="368"/>
      <c r="F2" s="368"/>
      <c r="G2" s="368"/>
      <c r="H2" s="368"/>
      <c r="I2" s="523" t="s">
        <v>1</v>
      </c>
      <c r="J2" s="524"/>
      <c r="K2" s="524"/>
      <c r="L2" s="524"/>
      <c r="M2" s="371"/>
    </row>
    <row r="3" spans="1:13">
      <c r="A3" s="368"/>
      <c r="B3" s="368"/>
      <c r="C3" s="368"/>
      <c r="D3" s="368"/>
      <c r="E3" s="368"/>
      <c r="F3" s="368"/>
      <c r="G3" s="368"/>
      <c r="H3" s="368"/>
      <c r="I3" s="525" t="s">
        <v>2</v>
      </c>
      <c r="J3" s="524"/>
      <c r="K3" s="524"/>
      <c r="L3" s="524"/>
      <c r="M3" s="372"/>
    </row>
    <row r="4" spans="1:13">
      <c r="A4" s="368"/>
      <c r="B4" s="368"/>
      <c r="C4" s="368"/>
      <c r="D4" s="368"/>
      <c r="E4" s="368"/>
      <c r="F4" s="368"/>
      <c r="G4" s="368"/>
      <c r="H4" s="368"/>
      <c r="I4" s="525" t="s">
        <v>4</v>
      </c>
      <c r="J4" s="524"/>
      <c r="K4" s="524"/>
      <c r="L4" s="524"/>
      <c r="M4" s="372"/>
    </row>
    <row r="5" spans="1:13">
      <c r="A5" s="368"/>
      <c r="B5" s="368"/>
      <c r="C5" s="368"/>
      <c r="D5" s="368"/>
      <c r="E5" s="368"/>
      <c r="F5" s="368"/>
      <c r="G5" s="368"/>
      <c r="H5" s="368"/>
      <c r="I5" s="513" t="s">
        <v>412</v>
      </c>
      <c r="J5" s="514"/>
      <c r="K5" s="514"/>
      <c r="L5" s="514"/>
      <c r="M5" s="372"/>
    </row>
    <row r="6" spans="1:13" ht="6.6" customHeight="1">
      <c r="A6" s="373"/>
      <c r="B6" s="373"/>
      <c r="C6" s="373"/>
      <c r="D6" s="373"/>
      <c r="E6" s="373"/>
      <c r="F6" s="373"/>
      <c r="G6" s="373"/>
      <c r="H6" s="373"/>
      <c r="I6" s="370"/>
      <c r="J6" s="370"/>
      <c r="K6" s="370"/>
      <c r="L6" s="370"/>
      <c r="M6" s="368"/>
    </row>
    <row r="7" spans="1:13">
      <c r="A7" s="373"/>
      <c r="B7" s="373"/>
      <c r="C7" s="526" t="s">
        <v>6</v>
      </c>
      <c r="D7" s="527"/>
      <c r="E7" s="527"/>
      <c r="F7" s="527"/>
      <c r="G7" s="527"/>
      <c r="H7" s="527"/>
      <c r="I7" s="527"/>
      <c r="J7" s="527"/>
      <c r="K7" s="527"/>
      <c r="L7" s="527"/>
      <c r="M7" s="369"/>
    </row>
    <row r="8" spans="1:13">
      <c r="A8" s="373"/>
      <c r="B8" s="373"/>
      <c r="C8" s="528" t="s">
        <v>413</v>
      </c>
      <c r="D8" s="529"/>
      <c r="E8" s="529"/>
      <c r="F8" s="529"/>
      <c r="G8" s="529"/>
      <c r="H8" s="529"/>
      <c r="I8" s="529"/>
      <c r="J8" s="529"/>
      <c r="K8" s="529"/>
      <c r="L8" s="529"/>
      <c r="M8" s="361"/>
    </row>
    <row r="9" spans="1:13" ht="5.4" customHeight="1">
      <c r="A9" s="373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68"/>
    </row>
    <row r="10" spans="1:13">
      <c r="A10" s="373"/>
      <c r="B10" s="373"/>
      <c r="C10" s="373"/>
      <c r="D10" s="373"/>
      <c r="E10" s="530" t="s">
        <v>414</v>
      </c>
      <c r="F10" s="531"/>
      <c r="G10" s="531"/>
      <c r="H10" s="531"/>
      <c r="I10" s="531"/>
      <c r="J10" s="531"/>
      <c r="K10" s="531"/>
      <c r="L10" s="531"/>
      <c r="M10" s="531"/>
    </row>
    <row r="11" spans="1:13" ht="4.8" customHeigh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68"/>
    </row>
    <row r="12" spans="1:13">
      <c r="A12" s="373"/>
      <c r="B12" s="373"/>
      <c r="C12" s="373"/>
      <c r="D12" s="373"/>
      <c r="E12" s="373"/>
      <c r="F12" s="373"/>
      <c r="G12" s="532" t="s">
        <v>456</v>
      </c>
      <c r="H12" s="532"/>
      <c r="I12" s="533"/>
      <c r="J12" s="533"/>
      <c r="K12" s="533"/>
      <c r="L12" s="373"/>
      <c r="M12" s="368"/>
    </row>
    <row r="13" spans="1:13" ht="4.8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68"/>
    </row>
    <row r="14" spans="1:13" ht="11.4" customHeight="1">
      <c r="A14" s="373"/>
      <c r="B14" s="373"/>
      <c r="C14" s="373"/>
      <c r="D14" s="373"/>
      <c r="E14" s="373"/>
      <c r="F14" s="373"/>
      <c r="G14" s="534" t="s">
        <v>435</v>
      </c>
      <c r="H14" s="534"/>
      <c r="I14" s="535"/>
      <c r="J14" s="535"/>
      <c r="K14" s="535"/>
      <c r="L14" s="373"/>
      <c r="M14" s="368"/>
    </row>
    <row r="15" spans="1:13" ht="9.6" customHeight="1">
      <c r="A15" s="373"/>
      <c r="B15" s="373"/>
      <c r="C15" s="373"/>
      <c r="D15" s="373"/>
      <c r="E15" s="373"/>
      <c r="F15" s="373"/>
      <c r="G15" s="374" t="s">
        <v>9</v>
      </c>
      <c r="H15" s="374"/>
      <c r="I15" s="362"/>
      <c r="J15" s="362"/>
      <c r="K15" s="362"/>
      <c r="L15" s="373"/>
      <c r="M15" s="368"/>
    </row>
    <row r="16" spans="1:13" ht="1.8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68"/>
    </row>
    <row r="17" spans="1:13" ht="12" customHeight="1">
      <c r="A17" s="373"/>
      <c r="B17" s="373"/>
      <c r="C17" s="373"/>
      <c r="D17" s="373"/>
      <c r="E17" s="373"/>
      <c r="F17" s="373"/>
      <c r="G17" s="536" t="s">
        <v>415</v>
      </c>
      <c r="H17" s="536"/>
      <c r="I17" s="536"/>
      <c r="J17" s="536"/>
      <c r="K17" s="373"/>
      <c r="L17" s="373"/>
      <c r="M17" s="368"/>
    </row>
    <row r="18" spans="1:13">
      <c r="A18" s="373"/>
      <c r="B18" s="373"/>
      <c r="C18" s="373"/>
      <c r="D18" s="373"/>
      <c r="E18" s="373"/>
      <c r="F18" s="373"/>
      <c r="G18" s="522" t="s">
        <v>497</v>
      </c>
      <c r="H18" s="522"/>
      <c r="I18" s="514"/>
      <c r="J18" s="514"/>
      <c r="K18" s="514"/>
      <c r="L18" s="373"/>
      <c r="M18" s="368"/>
    </row>
    <row r="19" spans="1:13">
      <c r="A19" s="373"/>
      <c r="B19" s="373"/>
      <c r="C19" s="373"/>
      <c r="D19" s="373"/>
      <c r="E19" s="373"/>
      <c r="F19" s="373"/>
      <c r="G19" s="373" t="s">
        <v>416</v>
      </c>
      <c r="H19" s="373"/>
      <c r="I19" s="373"/>
      <c r="J19" s="373"/>
      <c r="K19" s="373"/>
      <c r="L19" s="373"/>
      <c r="M19" s="368"/>
    </row>
    <row r="20" spans="1:13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 t="s">
        <v>14</v>
      </c>
      <c r="M20" s="368"/>
    </row>
    <row r="21" spans="1:13">
      <c r="A21" s="373"/>
      <c r="B21" s="373"/>
      <c r="C21" s="373"/>
      <c r="D21" s="373"/>
      <c r="E21" s="373"/>
      <c r="F21" s="373"/>
      <c r="G21" s="373"/>
      <c r="H21" s="373"/>
      <c r="I21" s="515" t="s">
        <v>417</v>
      </c>
      <c r="J21" s="516"/>
      <c r="K21" s="517"/>
      <c r="L21" s="375"/>
      <c r="M21" s="368"/>
    </row>
    <row r="22" spans="1:13">
      <c r="A22" s="373"/>
      <c r="B22" s="373"/>
      <c r="C22" s="373"/>
      <c r="D22" s="373"/>
      <c r="E22" s="373"/>
      <c r="F22" s="373"/>
      <c r="G22" s="373"/>
      <c r="H22" s="373"/>
      <c r="I22" s="515" t="s">
        <v>16</v>
      </c>
      <c r="J22" s="516"/>
      <c r="K22" s="517"/>
      <c r="L22" s="376"/>
      <c r="M22" s="368"/>
    </row>
    <row r="23" spans="1:13">
      <c r="A23" s="373"/>
      <c r="B23" s="373"/>
      <c r="C23" s="373"/>
      <c r="D23" s="373"/>
      <c r="E23" s="373"/>
      <c r="F23" s="373"/>
      <c r="G23" s="373"/>
      <c r="H23" s="373"/>
      <c r="I23" s="518" t="s">
        <v>18</v>
      </c>
      <c r="J23" s="519"/>
      <c r="K23" s="520"/>
      <c r="L23" s="375" t="s">
        <v>19</v>
      </c>
      <c r="M23" s="368"/>
    </row>
    <row r="24" spans="1:13">
      <c r="A24" s="373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 t="s">
        <v>418</v>
      </c>
      <c r="M24" s="368"/>
    </row>
    <row r="25" spans="1:13">
      <c r="A25" s="499" t="s">
        <v>30</v>
      </c>
      <c r="B25" s="500"/>
      <c r="C25" s="500"/>
      <c r="D25" s="500"/>
      <c r="E25" s="500"/>
      <c r="F25" s="501"/>
      <c r="G25" s="508" t="s">
        <v>31</v>
      </c>
      <c r="H25" s="499" t="s">
        <v>419</v>
      </c>
      <c r="I25" s="377" t="s">
        <v>420</v>
      </c>
      <c r="J25" s="378"/>
      <c r="K25" s="378"/>
      <c r="L25" s="379"/>
      <c r="M25" s="368"/>
    </row>
    <row r="26" spans="1:13">
      <c r="A26" s="502"/>
      <c r="B26" s="503"/>
      <c r="C26" s="503"/>
      <c r="D26" s="503"/>
      <c r="E26" s="503"/>
      <c r="F26" s="504"/>
      <c r="G26" s="509"/>
      <c r="H26" s="502"/>
      <c r="I26" s="380" t="s">
        <v>374</v>
      </c>
      <c r="J26" s="381"/>
      <c r="K26" s="381"/>
      <c r="L26" s="382"/>
      <c r="M26" s="368"/>
    </row>
    <row r="27" spans="1:13">
      <c r="A27" s="502"/>
      <c r="B27" s="503"/>
      <c r="C27" s="503"/>
      <c r="D27" s="503"/>
      <c r="E27" s="503"/>
      <c r="F27" s="504"/>
      <c r="G27" s="509"/>
      <c r="H27" s="502"/>
      <c r="I27" s="521" t="s">
        <v>421</v>
      </c>
      <c r="J27" s="377" t="s">
        <v>422</v>
      </c>
      <c r="K27" s="378"/>
      <c r="L27" s="379"/>
      <c r="M27" s="368"/>
    </row>
    <row r="28" spans="1:13">
      <c r="A28" s="502"/>
      <c r="B28" s="503"/>
      <c r="C28" s="503"/>
      <c r="D28" s="503"/>
      <c r="E28" s="503"/>
      <c r="F28" s="504"/>
      <c r="G28" s="509"/>
      <c r="H28" s="502"/>
      <c r="I28" s="511"/>
      <c r="J28" s="521" t="s">
        <v>423</v>
      </c>
      <c r="K28" s="377" t="s">
        <v>424</v>
      </c>
      <c r="L28" s="379"/>
      <c r="M28" s="368"/>
    </row>
    <row r="29" spans="1:13" ht="13.2" customHeight="1">
      <c r="A29" s="505"/>
      <c r="B29" s="506"/>
      <c r="C29" s="506"/>
      <c r="D29" s="506"/>
      <c r="E29" s="506"/>
      <c r="F29" s="507"/>
      <c r="G29" s="510"/>
      <c r="H29" s="505"/>
      <c r="I29" s="512"/>
      <c r="J29" s="512"/>
      <c r="K29" s="383" t="s">
        <v>425</v>
      </c>
      <c r="L29" s="383" t="s">
        <v>426</v>
      </c>
      <c r="M29" s="368"/>
    </row>
    <row r="30" spans="1:13">
      <c r="A30" s="384">
        <v>1</v>
      </c>
      <c r="B30" s="385"/>
      <c r="C30" s="385"/>
      <c r="D30" s="385"/>
      <c r="E30" s="385"/>
      <c r="F30" s="386"/>
      <c r="G30" s="387">
        <v>2</v>
      </c>
      <c r="H30" s="387">
        <v>3</v>
      </c>
      <c r="I30" s="383">
        <v>4</v>
      </c>
      <c r="J30" s="383">
        <v>5</v>
      </c>
      <c r="K30" s="383">
        <v>6</v>
      </c>
      <c r="L30" s="388">
        <v>7</v>
      </c>
      <c r="M30" s="368"/>
    </row>
    <row r="31" spans="1:13">
      <c r="A31" s="389">
        <v>2</v>
      </c>
      <c r="B31" s="390"/>
      <c r="C31" s="390"/>
      <c r="D31" s="390"/>
      <c r="E31" s="390"/>
      <c r="F31" s="390"/>
      <c r="G31" s="391" t="s">
        <v>40</v>
      </c>
      <c r="H31" s="392">
        <v>1</v>
      </c>
      <c r="I31" s="393">
        <f>I32</f>
        <v>321.04000000000002</v>
      </c>
      <c r="J31" s="393">
        <f>J32</f>
        <v>1188.3600000000001</v>
      </c>
      <c r="K31" s="393">
        <f t="shared" ref="K31:L31" si="0">K32</f>
        <v>0</v>
      </c>
      <c r="L31" s="393">
        <f t="shared" si="0"/>
        <v>0</v>
      </c>
      <c r="M31" s="368"/>
    </row>
    <row r="32" spans="1:13" ht="9.6" customHeight="1">
      <c r="A32" s="394">
        <v>2</v>
      </c>
      <c r="B32" s="394">
        <v>2</v>
      </c>
      <c r="C32" s="395"/>
      <c r="D32" s="395"/>
      <c r="E32" s="395"/>
      <c r="F32" s="395"/>
      <c r="G32" s="396" t="s">
        <v>428</v>
      </c>
      <c r="H32" s="397">
        <v>9</v>
      </c>
      <c r="I32" s="398">
        <f>I33</f>
        <v>321.04000000000002</v>
      </c>
      <c r="J32" s="398">
        <f>J33</f>
        <v>1188.3600000000001</v>
      </c>
      <c r="K32" s="398">
        <f>K33</f>
        <v>0</v>
      </c>
      <c r="L32" s="398">
        <f>L33</f>
        <v>0</v>
      </c>
      <c r="M32" s="368"/>
    </row>
    <row r="33" spans="1:13" ht="13.8" customHeight="1">
      <c r="A33" s="395">
        <v>2</v>
      </c>
      <c r="B33" s="395">
        <v>2</v>
      </c>
      <c r="C33" s="395">
        <v>1</v>
      </c>
      <c r="D33" s="395"/>
      <c r="E33" s="395"/>
      <c r="F33" s="395"/>
      <c r="G33" s="399" t="s">
        <v>428</v>
      </c>
      <c r="H33" s="400">
        <v>10</v>
      </c>
      <c r="I33" s="401">
        <f>I34+I35+I36+I37+I38</f>
        <v>321.04000000000002</v>
      </c>
      <c r="J33" s="401">
        <f t="shared" ref="J33:L33" si="1">J34+J35+J36+J37+J38</f>
        <v>1188.3600000000001</v>
      </c>
      <c r="K33" s="401">
        <v>0</v>
      </c>
      <c r="L33" s="401">
        <f t="shared" si="1"/>
        <v>0</v>
      </c>
      <c r="M33" s="368"/>
    </row>
    <row r="34" spans="1:13" ht="10.199999999999999" customHeight="1">
      <c r="A34" s="395">
        <v>2</v>
      </c>
      <c r="B34" s="395">
        <v>2</v>
      </c>
      <c r="C34" s="395">
        <v>1</v>
      </c>
      <c r="D34" s="395">
        <v>1</v>
      </c>
      <c r="E34" s="395">
        <v>1</v>
      </c>
      <c r="F34" s="395">
        <v>1</v>
      </c>
      <c r="G34" s="399" t="s">
        <v>47</v>
      </c>
      <c r="H34" s="400">
        <v>11</v>
      </c>
      <c r="I34" s="402">
        <v>66</v>
      </c>
      <c r="J34" s="402">
        <v>308.58</v>
      </c>
      <c r="K34" s="395" t="s">
        <v>427</v>
      </c>
      <c r="L34" s="402"/>
      <c r="M34" s="368"/>
    </row>
    <row r="35" spans="1:13" ht="15.6" customHeight="1">
      <c r="A35" s="395">
        <v>2</v>
      </c>
      <c r="B35" s="395">
        <v>2</v>
      </c>
      <c r="C35" s="395">
        <v>1</v>
      </c>
      <c r="D35" s="395">
        <v>1</v>
      </c>
      <c r="E35" s="395">
        <v>1</v>
      </c>
      <c r="F35" s="395">
        <v>5</v>
      </c>
      <c r="G35" s="399" t="s">
        <v>49</v>
      </c>
      <c r="H35" s="400">
        <v>13</v>
      </c>
      <c r="I35" s="402">
        <v>70.430000000000007</v>
      </c>
      <c r="J35" s="402">
        <v>5.16</v>
      </c>
      <c r="K35" s="395" t="s">
        <v>427</v>
      </c>
      <c r="L35" s="402"/>
      <c r="M35" s="368"/>
    </row>
    <row r="36" spans="1:13" ht="20.399999999999999" customHeight="1">
      <c r="A36" s="395">
        <v>2</v>
      </c>
      <c r="B36" s="395">
        <v>2</v>
      </c>
      <c r="C36" s="395">
        <v>1</v>
      </c>
      <c r="D36" s="395">
        <v>1</v>
      </c>
      <c r="E36" s="395">
        <v>1</v>
      </c>
      <c r="F36" s="395">
        <v>6</v>
      </c>
      <c r="G36" s="399" t="s">
        <v>429</v>
      </c>
      <c r="H36" s="400">
        <v>14</v>
      </c>
      <c r="I36" s="402"/>
      <c r="J36" s="402">
        <v>677.45</v>
      </c>
      <c r="K36" s="395" t="s">
        <v>427</v>
      </c>
      <c r="L36" s="402"/>
      <c r="M36" s="368"/>
    </row>
    <row r="37" spans="1:13" ht="16.8" customHeight="1">
      <c r="A37" s="395">
        <v>2</v>
      </c>
      <c r="B37" s="395">
        <v>2</v>
      </c>
      <c r="C37" s="395">
        <v>1</v>
      </c>
      <c r="D37" s="395">
        <v>1</v>
      </c>
      <c r="E37" s="395">
        <v>1</v>
      </c>
      <c r="F37" s="395">
        <v>21</v>
      </c>
      <c r="G37" s="399" t="s">
        <v>59</v>
      </c>
      <c r="H37" s="400">
        <v>23</v>
      </c>
      <c r="I37" s="402">
        <v>110</v>
      </c>
      <c r="J37" s="402">
        <v>81.66</v>
      </c>
      <c r="K37" s="395" t="s">
        <v>427</v>
      </c>
      <c r="L37" s="402"/>
      <c r="M37" s="368"/>
    </row>
    <row r="38" spans="1:13" ht="13.2" customHeight="1">
      <c r="A38" s="395">
        <v>2</v>
      </c>
      <c r="B38" s="395">
        <v>2</v>
      </c>
      <c r="C38" s="395">
        <v>1</v>
      </c>
      <c r="D38" s="395">
        <v>1</v>
      </c>
      <c r="E38" s="395">
        <v>1</v>
      </c>
      <c r="F38" s="395">
        <v>30</v>
      </c>
      <c r="G38" s="399" t="s">
        <v>61</v>
      </c>
      <c r="H38" s="400">
        <v>25</v>
      </c>
      <c r="I38" s="402">
        <v>74.61</v>
      </c>
      <c r="J38" s="402">
        <v>115.51</v>
      </c>
      <c r="K38" s="395" t="s">
        <v>427</v>
      </c>
      <c r="L38" s="402"/>
      <c r="M38" s="368"/>
    </row>
    <row r="39" spans="1:13" ht="9.6" customHeight="1">
      <c r="A39" s="395"/>
      <c r="B39" s="395"/>
      <c r="C39" s="395"/>
      <c r="D39" s="395"/>
      <c r="E39" s="395"/>
      <c r="F39" s="395"/>
      <c r="G39" s="396" t="s">
        <v>430</v>
      </c>
      <c r="H39" s="397">
        <v>137</v>
      </c>
      <c r="I39" s="398">
        <f>I31</f>
        <v>321.04000000000002</v>
      </c>
      <c r="J39" s="398">
        <f>J31</f>
        <v>1188.3600000000001</v>
      </c>
      <c r="K39" s="398">
        <f>K31</f>
        <v>0</v>
      </c>
      <c r="L39" s="398">
        <f>L31</f>
        <v>0</v>
      </c>
      <c r="M39" s="368"/>
    </row>
    <row r="40" spans="1:13">
      <c r="A40" s="403"/>
      <c r="B40" s="403"/>
      <c r="C40" s="403"/>
      <c r="D40" s="403"/>
      <c r="E40" s="403"/>
      <c r="F40" s="403"/>
      <c r="G40" s="371"/>
      <c r="H40" s="404"/>
      <c r="I40" s="373"/>
      <c r="J40" s="373"/>
      <c r="K40" s="373"/>
      <c r="L40" s="373"/>
      <c r="M40" s="368"/>
    </row>
    <row r="41" spans="1:13">
      <c r="A41" s="499" t="s">
        <v>30</v>
      </c>
      <c r="B41" s="500"/>
      <c r="C41" s="500"/>
      <c r="D41" s="500"/>
      <c r="E41" s="500"/>
      <c r="F41" s="501"/>
      <c r="G41" s="508" t="s">
        <v>31</v>
      </c>
      <c r="H41" s="508" t="s">
        <v>32</v>
      </c>
      <c r="I41" s="405" t="s">
        <v>431</v>
      </c>
      <c r="J41" s="405"/>
      <c r="K41" s="406"/>
      <c r="L41" s="406"/>
      <c r="M41" s="368"/>
    </row>
    <row r="42" spans="1:13">
      <c r="A42" s="502"/>
      <c r="B42" s="503"/>
      <c r="C42" s="503"/>
      <c r="D42" s="503"/>
      <c r="E42" s="503"/>
      <c r="F42" s="504"/>
      <c r="G42" s="509"/>
      <c r="H42" s="511"/>
      <c r="I42" s="377" t="s">
        <v>374</v>
      </c>
      <c r="J42" s="379"/>
      <c r="K42" s="373"/>
      <c r="L42" s="373"/>
      <c r="M42" s="368"/>
    </row>
    <row r="43" spans="1:13" ht="40.799999999999997">
      <c r="A43" s="505"/>
      <c r="B43" s="506"/>
      <c r="C43" s="506"/>
      <c r="D43" s="506"/>
      <c r="E43" s="506"/>
      <c r="F43" s="507"/>
      <c r="G43" s="510"/>
      <c r="H43" s="512"/>
      <c r="I43" s="407" t="s">
        <v>421</v>
      </c>
      <c r="J43" s="407" t="s">
        <v>422</v>
      </c>
      <c r="K43" s="373"/>
      <c r="L43" s="373"/>
      <c r="M43" s="368"/>
    </row>
    <row r="44" spans="1:13" ht="13.2" customHeight="1">
      <c r="A44" s="408"/>
      <c r="B44" s="408"/>
      <c r="C44" s="408"/>
      <c r="D44" s="408"/>
      <c r="E44" s="408"/>
      <c r="F44" s="408"/>
      <c r="G44" s="409" t="s">
        <v>430</v>
      </c>
      <c r="H44" s="397">
        <v>140</v>
      </c>
      <c r="I44" s="398">
        <v>0</v>
      </c>
      <c r="J44" s="398">
        <v>0</v>
      </c>
      <c r="K44" s="373"/>
      <c r="L44" s="373"/>
      <c r="M44" s="368"/>
    </row>
    <row r="45" spans="1:13" ht="9.6" customHeight="1">
      <c r="A45" s="368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</row>
    <row r="46" spans="1:13" hidden="1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</row>
    <row r="47" spans="1:13">
      <c r="A47" s="497" t="s">
        <v>229</v>
      </c>
      <c r="B47" s="497"/>
      <c r="C47" s="497"/>
      <c r="D47" s="497"/>
      <c r="E47" s="497"/>
      <c r="F47" s="497"/>
      <c r="G47" s="497"/>
      <c r="H47" s="497"/>
      <c r="I47" s="497"/>
      <c r="J47" s="498" t="s">
        <v>230</v>
      </c>
      <c r="K47" s="498"/>
      <c r="L47" s="498"/>
      <c r="M47" s="369"/>
    </row>
    <row r="48" spans="1:13">
      <c r="A48" s="513" t="s">
        <v>432</v>
      </c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369"/>
    </row>
    <row r="49" spans="1:13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</row>
    <row r="50" spans="1:13">
      <c r="A50" s="497" t="s">
        <v>234</v>
      </c>
      <c r="B50" s="497"/>
      <c r="C50" s="497"/>
      <c r="D50" s="497"/>
      <c r="E50" s="497"/>
      <c r="F50" s="497"/>
      <c r="G50" s="497"/>
      <c r="H50" s="497"/>
      <c r="I50" s="497"/>
      <c r="J50" s="498" t="s">
        <v>235</v>
      </c>
      <c r="K50" s="498"/>
      <c r="L50" s="498"/>
      <c r="M50" s="369"/>
    </row>
    <row r="51" spans="1:13">
      <c r="A51" s="403" t="s">
        <v>433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10"/>
    </row>
    <row r="52" spans="1:13">
      <c r="A52" s="403" t="s">
        <v>434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8"/>
    </row>
    <row r="53" spans="1:13">
      <c r="A53" s="368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</row>
  </sheetData>
  <mergeCells count="28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I21:K21"/>
    <mergeCell ref="I22:K22"/>
    <mergeCell ref="I23:K23"/>
    <mergeCell ref="A25:F29"/>
    <mergeCell ref="G25:G29"/>
    <mergeCell ref="H25:H29"/>
    <mergeCell ref="I27:I29"/>
    <mergeCell ref="J28:J29"/>
    <mergeCell ref="A50:I50"/>
    <mergeCell ref="J50:L50"/>
    <mergeCell ref="A41:F43"/>
    <mergeCell ref="G41:G43"/>
    <mergeCell ref="H41:H43"/>
    <mergeCell ref="A47:I47"/>
    <mergeCell ref="J47:L47"/>
    <mergeCell ref="A48:L48"/>
  </mergeCells>
  <pageMargins left="0.9055118110236221" right="0.70866141732283472" top="0" bottom="0" header="0" footer="0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2"/>
  <sheetViews>
    <sheetView topLeftCell="A16" workbookViewId="0">
      <selection activeCell="D25" sqref="D25"/>
    </sheetView>
  </sheetViews>
  <sheetFormatPr defaultRowHeight="14.4"/>
  <cols>
    <col min="1" max="1" width="10.6640625" customWidth="1"/>
    <col min="2" max="2" width="21.44140625" customWidth="1"/>
    <col min="5" max="5" width="7.77734375" customWidth="1"/>
    <col min="6" max="6" width="7.33203125" customWidth="1"/>
  </cols>
  <sheetData>
    <row r="1" spans="1:9" ht="1.2" customHeight="1">
      <c r="A1" s="147"/>
      <c r="B1" s="147"/>
      <c r="C1" s="147"/>
      <c r="D1" s="147"/>
      <c r="E1" s="147"/>
      <c r="F1" s="147"/>
      <c r="G1" s="147"/>
      <c r="H1" s="147"/>
      <c r="I1" s="147"/>
    </row>
    <row r="2" spans="1:9">
      <c r="A2" s="147"/>
      <c r="B2" s="147"/>
      <c r="C2" s="147"/>
      <c r="D2" s="147"/>
      <c r="E2" s="147"/>
      <c r="F2" s="537" t="s">
        <v>367</v>
      </c>
      <c r="G2" s="537"/>
      <c r="H2" s="537"/>
      <c r="I2" s="537"/>
    </row>
    <row r="3" spans="1:9">
      <c r="A3" s="334"/>
      <c r="B3" s="147"/>
      <c r="C3" s="147"/>
      <c r="D3" s="147"/>
      <c r="E3" s="147"/>
      <c r="F3" s="537" t="s">
        <v>246</v>
      </c>
      <c r="G3" s="537"/>
      <c r="H3" s="537"/>
      <c r="I3" s="537"/>
    </row>
    <row r="4" spans="1:9">
      <c r="A4" s="147"/>
      <c r="B4" s="147"/>
      <c r="C4" s="147"/>
      <c r="D4" s="147"/>
      <c r="E4" s="147"/>
      <c r="F4" s="537" t="s">
        <v>247</v>
      </c>
      <c r="G4" s="537"/>
      <c r="H4" s="537"/>
      <c r="I4" s="537"/>
    </row>
    <row r="5" spans="1:9">
      <c r="A5" s="147"/>
      <c r="B5" s="147"/>
      <c r="C5" s="147"/>
      <c r="D5" s="147"/>
      <c r="E5" s="147"/>
      <c r="F5" s="537" t="s">
        <v>368</v>
      </c>
      <c r="G5" s="537"/>
      <c r="H5" s="537"/>
      <c r="I5" s="537"/>
    </row>
    <row r="6" spans="1:9">
      <c r="A6" s="165"/>
      <c r="B6" s="165"/>
      <c r="C6" s="165"/>
      <c r="D6" s="165"/>
      <c r="E6" s="147"/>
      <c r="F6" s="537" t="s">
        <v>369</v>
      </c>
      <c r="G6" s="537"/>
      <c r="H6" s="537"/>
      <c r="I6" s="537"/>
    </row>
    <row r="7" spans="1:9" ht="4.2" customHeight="1">
      <c r="A7" s="165"/>
      <c r="B7" s="165"/>
      <c r="C7" s="165"/>
      <c r="D7" s="165"/>
      <c r="E7" s="147"/>
      <c r="F7" s="172"/>
      <c r="G7" s="172"/>
      <c r="H7" s="172"/>
      <c r="I7" s="172"/>
    </row>
    <row r="8" spans="1:9">
      <c r="A8" s="168" t="s">
        <v>248</v>
      </c>
      <c r="B8" s="168"/>
      <c r="C8" s="168"/>
      <c r="D8" s="168"/>
      <c r="E8" s="165"/>
      <c r="F8" s="165"/>
      <c r="G8" s="165"/>
      <c r="H8" s="165"/>
      <c r="I8" s="165"/>
    </row>
    <row r="9" spans="1:9">
      <c r="A9" s="538" t="s">
        <v>250</v>
      </c>
      <c r="B9" s="538"/>
      <c r="C9" s="538"/>
      <c r="D9" s="538"/>
      <c r="E9" s="335"/>
      <c r="F9" s="335"/>
      <c r="G9" s="335"/>
      <c r="H9" s="335"/>
      <c r="I9" s="335"/>
    </row>
    <row r="10" spans="1:9" ht="6.6" customHeight="1">
      <c r="A10" s="336"/>
      <c r="B10" s="336"/>
      <c r="C10" s="336"/>
      <c r="D10" s="335"/>
      <c r="E10" s="335"/>
      <c r="F10" s="335"/>
      <c r="G10" s="335"/>
      <c r="H10" s="335"/>
      <c r="I10" s="335"/>
    </row>
    <row r="11" spans="1:9" ht="4.2" customHeight="1">
      <c r="A11" s="147"/>
      <c r="B11" s="147"/>
      <c r="C11" s="147"/>
      <c r="D11" s="147"/>
      <c r="E11" s="147"/>
      <c r="F11" s="539"/>
      <c r="G11" s="539"/>
      <c r="H11" s="539"/>
      <c r="I11" s="539"/>
    </row>
    <row r="12" spans="1:9" hidden="1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>
      <c r="A13" s="334" t="s">
        <v>455</v>
      </c>
      <c r="B13" s="334"/>
      <c r="C13" s="334"/>
      <c r="D13" s="334"/>
      <c r="E13" s="334"/>
      <c r="F13" s="334"/>
      <c r="G13" s="334"/>
      <c r="H13" s="334"/>
      <c r="I13" s="334"/>
    </row>
    <row r="14" spans="1:9" ht="6" customHeight="1">
      <c r="A14" s="147"/>
      <c r="B14" s="334"/>
      <c r="C14" s="334"/>
      <c r="D14" s="334"/>
      <c r="E14" s="334"/>
      <c r="F14" s="334"/>
      <c r="G14" s="334"/>
      <c r="H14" s="334"/>
      <c r="I14" s="334"/>
    </row>
    <row r="15" spans="1:9">
      <c r="A15" s="147"/>
      <c r="B15" s="337" t="s">
        <v>498</v>
      </c>
      <c r="C15" s="150"/>
      <c r="D15" s="165"/>
      <c r="E15" s="165"/>
      <c r="F15" s="540" t="s">
        <v>370</v>
      </c>
      <c r="G15" s="540"/>
      <c r="H15" s="540"/>
      <c r="I15" s="540"/>
    </row>
    <row r="16" spans="1:9">
      <c r="A16" s="147"/>
      <c r="B16" s="303" t="s">
        <v>371</v>
      </c>
      <c r="C16" s="338"/>
      <c r="D16" s="147"/>
      <c r="E16" s="147"/>
      <c r="F16" s="147"/>
      <c r="G16" s="147"/>
      <c r="H16" s="147"/>
      <c r="I16" s="147"/>
    </row>
    <row r="17" spans="1:9" ht="9" customHeight="1">
      <c r="A17" s="147"/>
      <c r="B17" s="147"/>
      <c r="C17" s="147"/>
      <c r="D17" s="147"/>
      <c r="E17" s="147"/>
      <c r="F17" s="147"/>
      <c r="G17" s="147"/>
      <c r="H17" s="147"/>
      <c r="I17" s="147"/>
    </row>
    <row r="18" spans="1:9">
      <c r="A18" s="165"/>
      <c r="B18" s="165"/>
      <c r="C18" s="541" t="s">
        <v>372</v>
      </c>
      <c r="D18" s="541"/>
      <c r="E18" s="541"/>
      <c r="F18" s="339"/>
      <c r="G18" s="542" t="s">
        <v>294</v>
      </c>
      <c r="H18" s="542"/>
      <c r="I18" s="542"/>
    </row>
    <row r="19" spans="1:9">
      <c r="A19" s="548" t="s">
        <v>30</v>
      </c>
      <c r="B19" s="549" t="s">
        <v>31</v>
      </c>
      <c r="C19" s="550" t="s">
        <v>373</v>
      </c>
      <c r="D19" s="550" t="s">
        <v>374</v>
      </c>
      <c r="E19" s="550"/>
      <c r="F19" s="550"/>
      <c r="G19" s="550"/>
      <c r="H19" s="550"/>
      <c r="I19" s="550"/>
    </row>
    <row r="20" spans="1:9">
      <c r="A20" s="548"/>
      <c r="B20" s="549"/>
      <c r="C20" s="550"/>
      <c r="D20" s="543" t="s">
        <v>375</v>
      </c>
      <c r="E20" s="543"/>
      <c r="F20" s="543"/>
      <c r="G20" s="543" t="s">
        <v>376</v>
      </c>
      <c r="H20" s="544" t="s">
        <v>377</v>
      </c>
      <c r="I20" s="543" t="s">
        <v>378</v>
      </c>
    </row>
    <row r="21" spans="1:9">
      <c r="A21" s="548"/>
      <c r="B21" s="549"/>
      <c r="C21" s="550"/>
      <c r="D21" s="543"/>
      <c r="E21" s="543"/>
      <c r="F21" s="543"/>
      <c r="G21" s="543"/>
      <c r="H21" s="545"/>
      <c r="I21" s="547"/>
    </row>
    <row r="22" spans="1:9">
      <c r="A22" s="548"/>
      <c r="B22" s="549"/>
      <c r="C22" s="550"/>
      <c r="D22" s="543"/>
      <c r="E22" s="543"/>
      <c r="F22" s="543"/>
      <c r="G22" s="543"/>
      <c r="H22" s="546"/>
      <c r="I22" s="547"/>
    </row>
    <row r="23" spans="1:9">
      <c r="A23" s="340" t="s">
        <v>379</v>
      </c>
      <c r="B23" s="341" t="s">
        <v>42</v>
      </c>
      <c r="C23" s="354">
        <f>(D23+E23+F23+I23+G23)</f>
        <v>0</v>
      </c>
      <c r="D23" s="340"/>
      <c r="E23" s="343"/>
      <c r="F23" s="340"/>
      <c r="G23" s="340"/>
      <c r="H23" s="340"/>
      <c r="I23" s="340"/>
    </row>
    <row r="24" spans="1:9">
      <c r="A24" s="340" t="s">
        <v>380</v>
      </c>
      <c r="B24" s="341" t="s">
        <v>381</v>
      </c>
      <c r="C24" s="342">
        <f>(D24+E24+F24+G24+I24)</f>
        <v>0</v>
      </c>
      <c r="D24" s="340"/>
      <c r="E24" s="340"/>
      <c r="F24" s="340"/>
      <c r="G24" s="340"/>
      <c r="H24" s="340"/>
      <c r="I24" s="340"/>
    </row>
    <row r="25" spans="1:9">
      <c r="A25" s="340" t="s">
        <v>382</v>
      </c>
      <c r="B25" s="341" t="s">
        <v>383</v>
      </c>
      <c r="C25" s="342">
        <f>(D25+E25+F25+G25+I25)</f>
        <v>308.58000000000004</v>
      </c>
      <c r="D25" s="340">
        <v>249.11</v>
      </c>
      <c r="E25" s="340"/>
      <c r="F25" s="340"/>
      <c r="G25" s="340">
        <v>59.47</v>
      </c>
      <c r="H25" s="340"/>
      <c r="I25" s="340"/>
    </row>
    <row r="26" spans="1:9">
      <c r="A26" s="340" t="s">
        <v>384</v>
      </c>
      <c r="B26" s="341" t="s">
        <v>385</v>
      </c>
      <c r="C26" s="342">
        <f t="shared" ref="C26:C37" si="0">(D26+E26+F26+G26+I26)</f>
        <v>5.16</v>
      </c>
      <c r="D26" s="340">
        <v>5.16</v>
      </c>
      <c r="E26" s="340"/>
      <c r="F26" s="340"/>
      <c r="G26" s="340"/>
      <c r="H26" s="340"/>
      <c r="I26" s="340"/>
    </row>
    <row r="27" spans="1:9">
      <c r="A27" s="340" t="s">
        <v>386</v>
      </c>
      <c r="B27" s="341" t="s">
        <v>387</v>
      </c>
      <c r="C27" s="342">
        <f t="shared" si="0"/>
        <v>677.45</v>
      </c>
      <c r="D27" s="340">
        <v>677.45</v>
      </c>
      <c r="E27" s="340"/>
      <c r="F27" s="340"/>
      <c r="G27" s="340"/>
      <c r="H27" s="340"/>
      <c r="I27" s="340"/>
    </row>
    <row r="28" spans="1:9">
      <c r="A28" s="340" t="s">
        <v>388</v>
      </c>
      <c r="B28" s="341" t="s">
        <v>389</v>
      </c>
      <c r="C28" s="342">
        <f t="shared" si="0"/>
        <v>81.66</v>
      </c>
      <c r="D28" s="340">
        <v>81.66</v>
      </c>
      <c r="E28" s="340"/>
      <c r="F28" s="340"/>
      <c r="G28" s="343"/>
      <c r="H28" s="340"/>
      <c r="I28" s="340"/>
    </row>
    <row r="29" spans="1:9" s="368" customFormat="1">
      <c r="A29" s="340" t="s">
        <v>442</v>
      </c>
      <c r="B29" s="341" t="s">
        <v>441</v>
      </c>
      <c r="C29" s="342">
        <f t="shared" si="0"/>
        <v>0</v>
      </c>
      <c r="D29" s="340"/>
      <c r="E29" s="340"/>
      <c r="F29" s="340"/>
      <c r="G29" s="343"/>
      <c r="H29" s="340"/>
      <c r="I29" s="340"/>
    </row>
    <row r="30" spans="1:9" s="368" customFormat="1">
      <c r="A30" s="340" t="s">
        <v>443</v>
      </c>
      <c r="B30" s="341" t="s">
        <v>52</v>
      </c>
      <c r="C30" s="342">
        <f t="shared" si="0"/>
        <v>0</v>
      </c>
      <c r="D30" s="340"/>
      <c r="E30" s="340"/>
      <c r="F30" s="340"/>
      <c r="G30" s="343"/>
      <c r="H30" s="340"/>
      <c r="I30" s="340"/>
    </row>
    <row r="31" spans="1:9">
      <c r="A31" s="344" t="s">
        <v>390</v>
      </c>
      <c r="B31" s="341" t="s">
        <v>391</v>
      </c>
      <c r="C31" s="342">
        <f t="shared" si="0"/>
        <v>0</v>
      </c>
      <c r="D31" s="340"/>
      <c r="E31" s="340"/>
      <c r="F31" s="340"/>
      <c r="G31" s="340"/>
      <c r="H31" s="340"/>
      <c r="I31" s="340"/>
    </row>
    <row r="32" spans="1:9">
      <c r="A32" s="344" t="s">
        <v>392</v>
      </c>
      <c r="B32" s="341" t="s">
        <v>393</v>
      </c>
      <c r="C32" s="342">
        <f>(D32+E32+F32+G32+I32)</f>
        <v>0</v>
      </c>
      <c r="D32" s="345">
        <f>(D34+D35+D36+D37)</f>
        <v>0</v>
      </c>
      <c r="E32" s="345">
        <f>(E34+E35+E36+E37)</f>
        <v>0</v>
      </c>
      <c r="F32" s="345">
        <f>(F34+F35+F36+F37)</f>
        <v>0</v>
      </c>
      <c r="G32" s="345">
        <f>(G34+G35+G36+G37)</f>
        <v>0</v>
      </c>
      <c r="H32" s="345">
        <f>(H34+H35+H36)</f>
        <v>0</v>
      </c>
      <c r="I32" s="345">
        <f>(I34+I35+I36)</f>
        <v>0</v>
      </c>
    </row>
    <row r="33" spans="1:9">
      <c r="A33" s="340"/>
      <c r="B33" s="344" t="s">
        <v>394</v>
      </c>
      <c r="C33" s="342"/>
      <c r="D33" s="340"/>
      <c r="E33" s="340"/>
      <c r="F33" s="340"/>
      <c r="G33" s="340"/>
      <c r="H33" s="340"/>
      <c r="I33" s="340"/>
    </row>
    <row r="34" spans="1:9">
      <c r="A34" s="344"/>
      <c r="B34" s="346" t="s">
        <v>395</v>
      </c>
      <c r="C34" s="347">
        <f t="shared" si="0"/>
        <v>0</v>
      </c>
      <c r="D34" s="348"/>
      <c r="E34" s="348"/>
      <c r="F34" s="348"/>
      <c r="G34" s="348"/>
      <c r="H34" s="349"/>
      <c r="I34" s="349"/>
    </row>
    <row r="35" spans="1:9">
      <c r="A35" s="344"/>
      <c r="B35" s="346" t="s">
        <v>396</v>
      </c>
      <c r="C35" s="347">
        <f t="shared" si="0"/>
        <v>0</v>
      </c>
      <c r="D35" s="348"/>
      <c r="E35" s="340"/>
      <c r="F35" s="340"/>
      <c r="G35" s="340"/>
      <c r="H35" s="340"/>
      <c r="I35" s="340"/>
    </row>
    <row r="36" spans="1:9">
      <c r="A36" s="344"/>
      <c r="B36" s="344" t="s">
        <v>397</v>
      </c>
      <c r="C36" s="342">
        <f t="shared" si="0"/>
        <v>0</v>
      </c>
      <c r="D36" s="340"/>
      <c r="E36" s="340"/>
      <c r="F36" s="340"/>
      <c r="G36" s="340"/>
      <c r="H36" s="340"/>
      <c r="I36" s="340"/>
    </row>
    <row r="37" spans="1:9">
      <c r="A37" s="344"/>
      <c r="B37" s="346" t="s">
        <v>398</v>
      </c>
      <c r="C37" s="342">
        <f t="shared" si="0"/>
        <v>0</v>
      </c>
      <c r="D37" s="340"/>
      <c r="E37" s="340"/>
      <c r="F37" s="340"/>
      <c r="G37" s="340"/>
      <c r="H37" s="340"/>
      <c r="I37" s="340"/>
    </row>
    <row r="38" spans="1:9" ht="31.8" customHeight="1">
      <c r="A38" s="340" t="s">
        <v>399</v>
      </c>
      <c r="B38" s="350" t="s">
        <v>61</v>
      </c>
      <c r="C38" s="342">
        <f>(D38+E38+F38+G38+I38)</f>
        <v>115.50999999999999</v>
      </c>
      <c r="D38" s="345">
        <f>D40+D41+D42+D44+D45+D43</f>
        <v>56.91</v>
      </c>
      <c r="E38" s="345">
        <f t="shared" ref="E38:I38" si="1">E40+E41+E42+E44+E45+E43</f>
        <v>0</v>
      </c>
      <c r="F38" s="345">
        <f t="shared" si="1"/>
        <v>0</v>
      </c>
      <c r="G38" s="345">
        <f t="shared" si="1"/>
        <v>58.599999999999994</v>
      </c>
      <c r="H38" s="345">
        <f t="shared" si="1"/>
        <v>0</v>
      </c>
      <c r="I38" s="345">
        <f t="shared" si="1"/>
        <v>0</v>
      </c>
    </row>
    <row r="39" spans="1:9">
      <c r="A39" s="344"/>
      <c r="B39" s="351" t="s">
        <v>394</v>
      </c>
      <c r="C39" s="342"/>
      <c r="D39" s="340"/>
      <c r="E39" s="340"/>
      <c r="F39" s="340"/>
      <c r="G39" s="340"/>
      <c r="H39" s="340"/>
      <c r="I39" s="340"/>
    </row>
    <row r="40" spans="1:9">
      <c r="A40" s="344"/>
      <c r="B40" s="346" t="s">
        <v>400</v>
      </c>
      <c r="C40" s="342">
        <f t="shared" ref="C40:C45" si="2">D40+E40+F40+G40+H40+I40</f>
        <v>17.7</v>
      </c>
      <c r="D40" s="340"/>
      <c r="E40" s="343"/>
      <c r="F40" s="340"/>
      <c r="G40" s="340">
        <v>17.7</v>
      </c>
      <c r="H40" s="340"/>
      <c r="I40" s="340"/>
    </row>
    <row r="41" spans="1:9">
      <c r="A41" s="344"/>
      <c r="B41" s="346" t="s">
        <v>401</v>
      </c>
      <c r="C41" s="342">
        <f t="shared" si="2"/>
        <v>0</v>
      </c>
      <c r="D41" s="340"/>
      <c r="E41" s="340"/>
      <c r="F41" s="340"/>
      <c r="G41" s="340"/>
      <c r="H41" s="340"/>
      <c r="I41" s="340"/>
    </row>
    <row r="42" spans="1:9">
      <c r="A42" s="344"/>
      <c r="B42" s="346" t="s">
        <v>402</v>
      </c>
      <c r="C42" s="342">
        <f t="shared" si="2"/>
        <v>56.91</v>
      </c>
      <c r="D42" s="340">
        <v>56.91</v>
      </c>
      <c r="E42" s="340"/>
      <c r="F42" s="340"/>
      <c r="G42" s="340"/>
      <c r="H42" s="340"/>
      <c r="I42" s="340"/>
    </row>
    <row r="43" spans="1:9">
      <c r="A43" s="344"/>
      <c r="B43" s="346" t="s">
        <v>403</v>
      </c>
      <c r="C43" s="342">
        <f t="shared" si="2"/>
        <v>0</v>
      </c>
      <c r="D43" s="340"/>
      <c r="E43" s="340"/>
      <c r="F43" s="340"/>
      <c r="G43" s="340"/>
      <c r="H43" s="340"/>
      <c r="I43" s="340"/>
    </row>
    <row r="44" spans="1:9">
      <c r="A44" s="344"/>
      <c r="B44" s="346" t="s">
        <v>445</v>
      </c>
      <c r="C44" s="342">
        <f t="shared" si="2"/>
        <v>0</v>
      </c>
      <c r="D44" s="340"/>
      <c r="E44" s="340"/>
      <c r="F44" s="340"/>
      <c r="G44" s="340"/>
      <c r="H44" s="340"/>
      <c r="I44" s="340"/>
    </row>
    <row r="45" spans="1:9">
      <c r="A45" s="344"/>
      <c r="B45" s="352" t="s">
        <v>444</v>
      </c>
      <c r="C45" s="342">
        <f t="shared" si="2"/>
        <v>40.9</v>
      </c>
      <c r="D45" s="340"/>
      <c r="E45" s="340"/>
      <c r="F45" s="340"/>
      <c r="G45" s="340">
        <v>40.9</v>
      </c>
      <c r="H45" s="340"/>
      <c r="I45" s="340"/>
    </row>
    <row r="46" spans="1:9">
      <c r="A46" s="353" t="s">
        <v>358</v>
      </c>
      <c r="B46" s="344"/>
      <c r="C46" s="354">
        <f>(D46+E46+F46+G46+H46+I46)</f>
        <v>1188.3599999999999</v>
      </c>
      <c r="D46" s="342">
        <f>D23+D24+D25+D26+D27+D32+D38+D31+D28+D29+D30</f>
        <v>1070.29</v>
      </c>
      <c r="E46" s="342">
        <f t="shared" ref="E46:I46" si="3">E23+E24+E25+E26+E27+E32+E38+E31+E28</f>
        <v>0</v>
      </c>
      <c r="F46" s="342">
        <f t="shared" si="3"/>
        <v>0</v>
      </c>
      <c r="G46" s="354">
        <f>G23+G24+G25+G26+G27+G32+G38+G31+G28</f>
        <v>118.07</v>
      </c>
      <c r="H46" s="342">
        <f t="shared" si="3"/>
        <v>0</v>
      </c>
      <c r="I46" s="342">
        <f t="shared" si="3"/>
        <v>0</v>
      </c>
    </row>
    <row r="47" spans="1:9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hidden="1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>
      <c r="A49" s="147"/>
      <c r="B49" s="147"/>
      <c r="C49" s="541" t="s">
        <v>404</v>
      </c>
      <c r="D49" s="541"/>
      <c r="E49" s="541"/>
      <c r="F49" s="542" t="s">
        <v>294</v>
      </c>
      <c r="G49" s="542"/>
      <c r="H49" s="302"/>
      <c r="I49" s="355"/>
    </row>
    <row r="50" spans="1:9">
      <c r="A50" s="549" t="s">
        <v>30</v>
      </c>
      <c r="B50" s="549" t="s">
        <v>31</v>
      </c>
      <c r="C50" s="553" t="s">
        <v>373</v>
      </c>
      <c r="D50" s="554" t="s">
        <v>374</v>
      </c>
      <c r="E50" s="554"/>
      <c r="F50" s="554"/>
      <c r="G50" s="554"/>
      <c r="H50" s="356"/>
      <c r="I50" s="338"/>
    </row>
    <row r="51" spans="1:9">
      <c r="A51" s="549"/>
      <c r="B51" s="549"/>
      <c r="C51" s="553"/>
      <c r="D51" s="543" t="s">
        <v>405</v>
      </c>
      <c r="E51" s="543" t="s">
        <v>406</v>
      </c>
      <c r="F51" s="543" t="s">
        <v>407</v>
      </c>
      <c r="G51" s="543" t="s">
        <v>408</v>
      </c>
      <c r="H51" s="357"/>
      <c r="I51" s="358"/>
    </row>
    <row r="52" spans="1:9">
      <c r="A52" s="549"/>
      <c r="B52" s="549"/>
      <c r="C52" s="553"/>
      <c r="D52" s="543"/>
      <c r="E52" s="543"/>
      <c r="F52" s="543"/>
      <c r="G52" s="547"/>
      <c r="H52" s="359"/>
      <c r="I52" s="358"/>
    </row>
    <row r="53" spans="1:9">
      <c r="A53" s="549"/>
      <c r="B53" s="549"/>
      <c r="C53" s="553"/>
      <c r="D53" s="543"/>
      <c r="E53" s="543"/>
      <c r="F53" s="543"/>
      <c r="G53" s="547"/>
      <c r="H53" s="359"/>
      <c r="I53" s="358"/>
    </row>
    <row r="54" spans="1:9">
      <c r="A54" s="344"/>
      <c r="B54" s="344"/>
      <c r="C54" s="342">
        <f>(D54+E54+F54+G54)</f>
        <v>0</v>
      </c>
      <c r="D54" s="340"/>
      <c r="E54" s="340"/>
      <c r="F54" s="340"/>
      <c r="G54" s="340"/>
      <c r="H54" s="360"/>
      <c r="I54" s="360"/>
    </row>
    <row r="55" spans="1:9">
      <c r="A55" s="353" t="s">
        <v>358</v>
      </c>
      <c r="B55" s="344"/>
      <c r="C55" s="342">
        <f>(D55+E55+F55+G55)</f>
        <v>0</v>
      </c>
      <c r="D55" s="342">
        <f>(D54)</f>
        <v>0</v>
      </c>
      <c r="E55" s="342">
        <f>(E54)</f>
        <v>0</v>
      </c>
      <c r="F55" s="342">
        <f>(F54)</f>
        <v>0</v>
      </c>
      <c r="G55" s="342">
        <f>(G54)</f>
        <v>0</v>
      </c>
      <c r="H55" s="360"/>
      <c r="I55" s="360"/>
    </row>
    <row r="56" spans="1:9">
      <c r="A56" s="165"/>
      <c r="B56" s="147"/>
      <c r="C56" s="147"/>
      <c r="D56" s="147"/>
      <c r="E56" s="147"/>
      <c r="F56" s="147"/>
      <c r="G56" s="147"/>
      <c r="H56" s="165"/>
      <c r="I56" s="165"/>
    </row>
    <row r="57" spans="1:9" ht="5.4" customHeight="1">
      <c r="A57" s="165"/>
      <c r="B57" s="147"/>
      <c r="C57" s="147"/>
      <c r="D57" s="147"/>
      <c r="E57" s="147"/>
      <c r="F57" s="147"/>
      <c r="G57" s="147"/>
      <c r="H57" s="147"/>
      <c r="I57" s="147"/>
    </row>
    <row r="58" spans="1:9">
      <c r="A58" s="147" t="s">
        <v>343</v>
      </c>
      <c r="B58" s="165"/>
      <c r="C58" s="551"/>
      <c r="D58" s="551"/>
      <c r="E58" s="165"/>
      <c r="F58" s="552" t="s">
        <v>230</v>
      </c>
      <c r="G58" s="551"/>
      <c r="H58" s="551"/>
      <c r="I58" s="551"/>
    </row>
    <row r="59" spans="1:9">
      <c r="A59" s="147"/>
      <c r="B59" s="147"/>
      <c r="C59" s="538" t="s">
        <v>409</v>
      </c>
      <c r="D59" s="538"/>
      <c r="E59" s="555" t="s">
        <v>410</v>
      </c>
      <c r="F59" s="555"/>
      <c r="G59" s="555"/>
      <c r="H59" s="555"/>
      <c r="I59" s="555"/>
    </row>
    <row r="60" spans="1:9">
      <c r="A60" s="147"/>
      <c r="B60" s="147"/>
      <c r="C60" s="335"/>
      <c r="D60" s="335"/>
      <c r="E60" s="335"/>
      <c r="F60" s="335"/>
      <c r="G60" s="335"/>
      <c r="H60" s="335"/>
      <c r="I60" s="335"/>
    </row>
    <row r="61" spans="1:9">
      <c r="A61" s="537" t="s">
        <v>281</v>
      </c>
      <c r="B61" s="537"/>
      <c r="C61" s="551"/>
      <c r="D61" s="551"/>
      <c r="E61" s="165"/>
      <c r="F61" s="552" t="s">
        <v>235</v>
      </c>
      <c r="G61" s="551"/>
      <c r="H61" s="551"/>
      <c r="I61" s="551"/>
    </row>
    <row r="62" spans="1:9">
      <c r="A62" s="147"/>
      <c r="B62" s="165"/>
      <c r="C62" s="538"/>
      <c r="D62" s="538"/>
      <c r="E62" s="555"/>
      <c r="F62" s="555"/>
      <c r="G62" s="555"/>
      <c r="H62" s="555"/>
      <c r="I62" s="555"/>
    </row>
  </sheetData>
  <mergeCells count="39">
    <mergeCell ref="C62:D62"/>
    <mergeCell ref="E62:I62"/>
    <mergeCell ref="C58:D58"/>
    <mergeCell ref="F58:I58"/>
    <mergeCell ref="C59:D59"/>
    <mergeCell ref="E59:I59"/>
    <mergeCell ref="C49:E49"/>
    <mergeCell ref="F49:G49"/>
    <mergeCell ref="A61:B61"/>
    <mergeCell ref="C61:D61"/>
    <mergeCell ref="F61:I61"/>
    <mergeCell ref="A50:A53"/>
    <mergeCell ref="B50:B53"/>
    <mergeCell ref="C50:C53"/>
    <mergeCell ref="D50:G50"/>
    <mergeCell ref="D51:D53"/>
    <mergeCell ref="E51:E53"/>
    <mergeCell ref="F51:F53"/>
    <mergeCell ref="G51:G53"/>
    <mergeCell ref="F20:F22"/>
    <mergeCell ref="G20:G22"/>
    <mergeCell ref="H20:H22"/>
    <mergeCell ref="I20:I22"/>
    <mergeCell ref="A19:A22"/>
    <mergeCell ref="B19:B22"/>
    <mergeCell ref="C19:C22"/>
    <mergeCell ref="D19:I19"/>
    <mergeCell ref="D20:D22"/>
    <mergeCell ref="E20:E22"/>
    <mergeCell ref="A9:D9"/>
    <mergeCell ref="F11:I11"/>
    <mergeCell ref="F15:I15"/>
    <mergeCell ref="C18:E18"/>
    <mergeCell ref="G18:I18"/>
    <mergeCell ref="F2:I2"/>
    <mergeCell ref="F3:I3"/>
    <mergeCell ref="F4:I4"/>
    <mergeCell ref="F5:I5"/>
    <mergeCell ref="F6:I6"/>
  </mergeCells>
  <pageMargins left="0.70866141732283472" right="0.31496062992125984" top="0" bottom="0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topLeftCell="A4" workbookViewId="0">
      <selection activeCell="D13" sqref="D13"/>
    </sheetView>
  </sheetViews>
  <sheetFormatPr defaultRowHeight="14.4"/>
  <cols>
    <col min="14" max="14" width="18" customWidth="1"/>
  </cols>
  <sheetData>
    <row r="1" spans="1:14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 t="s">
        <v>245</v>
      </c>
      <c r="N1" s="148"/>
    </row>
    <row r="2" spans="1:14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 t="s">
        <v>246</v>
      </c>
      <c r="N2" s="148"/>
    </row>
    <row r="3" spans="1:14">
      <c r="A3" s="147"/>
      <c r="B3" s="148"/>
      <c r="C3" s="148"/>
      <c r="D3" s="148"/>
      <c r="E3" s="148"/>
      <c r="F3" s="148"/>
      <c r="G3" s="147"/>
      <c r="H3" s="147"/>
      <c r="I3" s="147"/>
      <c r="J3" s="147"/>
      <c r="K3" s="147"/>
      <c r="L3" s="148"/>
      <c r="M3" s="148" t="s">
        <v>247</v>
      </c>
      <c r="N3" s="148"/>
    </row>
    <row r="4" spans="1:14">
      <c r="A4" s="147"/>
      <c r="B4" s="149" t="s">
        <v>248</v>
      </c>
      <c r="C4" s="149"/>
      <c r="D4" s="149"/>
      <c r="E4" s="149"/>
      <c r="F4" s="148"/>
      <c r="G4" s="148"/>
      <c r="H4" s="147"/>
      <c r="I4" s="147"/>
      <c r="J4" s="147"/>
      <c r="K4" s="147"/>
      <c r="L4" s="148"/>
      <c r="M4" s="148" t="s">
        <v>249</v>
      </c>
      <c r="N4" s="148"/>
    </row>
    <row r="5" spans="1:14">
      <c r="A5" s="147"/>
      <c r="B5" s="604" t="s">
        <v>250</v>
      </c>
      <c r="C5" s="604"/>
      <c r="D5" s="604"/>
      <c r="E5" s="604"/>
      <c r="F5" s="147"/>
      <c r="G5" s="147"/>
      <c r="H5" s="147"/>
      <c r="I5" s="147"/>
      <c r="J5" s="147"/>
      <c r="K5" s="147"/>
      <c r="L5" s="148"/>
      <c r="M5" s="148" t="s">
        <v>251</v>
      </c>
      <c r="N5" s="148"/>
    </row>
    <row r="6" spans="1:14">
      <c r="A6" s="147"/>
      <c r="B6" s="150"/>
      <c r="C6" s="150"/>
      <c r="D6" s="150"/>
      <c r="E6" s="150"/>
      <c r="F6" s="147"/>
      <c r="G6" s="147"/>
      <c r="H6" s="147"/>
      <c r="I6" s="147"/>
      <c r="J6" s="147"/>
      <c r="K6" s="147"/>
      <c r="L6" s="147"/>
      <c r="M6" s="147"/>
      <c r="N6" s="147"/>
    </row>
    <row r="7" spans="1:14">
      <c r="A7" s="147"/>
      <c r="B7" s="551" t="s">
        <v>252</v>
      </c>
      <c r="C7" s="551"/>
      <c r="D7" s="551"/>
      <c r="E7" s="551"/>
      <c r="F7" s="147"/>
      <c r="G7" s="147"/>
      <c r="H7" s="147"/>
      <c r="I7" s="147"/>
      <c r="J7" s="147"/>
      <c r="K7" s="147"/>
      <c r="L7" s="147"/>
      <c r="M7" s="147"/>
      <c r="N7" s="147"/>
    </row>
    <row r="8" spans="1:14">
      <c r="A8" s="147"/>
      <c r="B8" s="555" t="s">
        <v>253</v>
      </c>
      <c r="C8" s="555"/>
      <c r="D8" s="555"/>
      <c r="E8" s="555"/>
      <c r="F8" s="147"/>
      <c r="G8" s="147"/>
      <c r="H8" s="147"/>
      <c r="I8" s="147"/>
      <c r="J8" s="147"/>
      <c r="K8" s="147"/>
      <c r="L8" s="147"/>
      <c r="M8" s="147"/>
      <c r="N8" s="147"/>
    </row>
    <row r="9" spans="1:14">
      <c r="A9" s="151"/>
      <c r="B9" s="598"/>
      <c r="C9" s="598"/>
      <c r="D9" s="598"/>
      <c r="E9" s="598"/>
      <c r="F9" s="151"/>
      <c r="G9" s="151"/>
      <c r="H9" s="151"/>
      <c r="I9" s="151"/>
      <c r="J9" s="151"/>
      <c r="K9" s="151"/>
      <c r="L9" s="151"/>
      <c r="M9" s="605" t="s">
        <v>254</v>
      </c>
      <c r="N9" s="605"/>
    </row>
    <row r="10" spans="1:14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47"/>
    </row>
    <row r="11" spans="1:14">
      <c r="A11" s="603" t="s">
        <v>448</v>
      </c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151"/>
      <c r="N11" s="151"/>
    </row>
    <row r="12" spans="1:14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600"/>
      <c r="N12" s="600"/>
    </row>
    <row r="13" spans="1:14">
      <c r="A13" s="147"/>
      <c r="B13" s="147"/>
      <c r="C13" s="147"/>
      <c r="D13" s="364" t="s">
        <v>499</v>
      </c>
      <c r="E13" s="365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>
      <c r="A14" s="147"/>
      <c r="B14" s="147"/>
      <c r="C14" s="147"/>
      <c r="D14" s="154"/>
      <c r="E14" s="155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>
      <c r="A15" s="147"/>
      <c r="B15" s="147"/>
      <c r="C15" s="147"/>
      <c r="D15" s="147"/>
      <c r="E15" s="147"/>
      <c r="F15" s="147"/>
      <c r="G15" s="147"/>
      <c r="H15" s="147"/>
      <c r="I15" s="147"/>
      <c r="J15" s="153"/>
      <c r="K15" s="147"/>
      <c r="L15" s="147"/>
      <c r="M15" s="147"/>
      <c r="N15" s="156" t="s">
        <v>255</v>
      </c>
    </row>
    <row r="16" spans="1:14">
      <c r="A16" s="157"/>
      <c r="B16" s="158"/>
      <c r="C16" s="158"/>
      <c r="D16" s="159"/>
      <c r="E16" s="590" t="s">
        <v>256</v>
      </c>
      <c r="F16" s="601"/>
      <c r="G16" s="591"/>
      <c r="H16" s="160" t="s">
        <v>257</v>
      </c>
      <c r="I16" s="159"/>
      <c r="J16" s="590" t="s">
        <v>258</v>
      </c>
      <c r="K16" s="591"/>
      <c r="L16" s="567"/>
      <c r="M16" s="602"/>
      <c r="N16" s="161" t="s">
        <v>259</v>
      </c>
    </row>
    <row r="17" spans="1:14">
      <c r="A17" s="162"/>
      <c r="B17" s="598" t="s">
        <v>260</v>
      </c>
      <c r="C17" s="598"/>
      <c r="D17" s="163"/>
      <c r="E17" s="595" t="s">
        <v>261</v>
      </c>
      <c r="F17" s="599"/>
      <c r="G17" s="596"/>
      <c r="H17" s="592" t="s">
        <v>262</v>
      </c>
      <c r="I17" s="593"/>
      <c r="J17" s="592" t="s">
        <v>263</v>
      </c>
      <c r="K17" s="593"/>
      <c r="L17" s="592" t="s">
        <v>264</v>
      </c>
      <c r="M17" s="594"/>
      <c r="N17" s="164" t="s">
        <v>265</v>
      </c>
    </row>
    <row r="18" spans="1:14">
      <c r="A18" s="162"/>
      <c r="B18" s="165"/>
      <c r="C18" s="165"/>
      <c r="D18" s="163"/>
      <c r="E18" s="588" t="s">
        <v>266</v>
      </c>
      <c r="F18" s="590" t="s">
        <v>267</v>
      </c>
      <c r="G18" s="591"/>
      <c r="H18" s="592" t="s">
        <v>268</v>
      </c>
      <c r="I18" s="593"/>
      <c r="J18" s="166" t="s">
        <v>269</v>
      </c>
      <c r="K18" s="163"/>
      <c r="L18" s="592" t="s">
        <v>263</v>
      </c>
      <c r="M18" s="594"/>
      <c r="N18" s="164" t="s">
        <v>268</v>
      </c>
    </row>
    <row r="19" spans="1:14">
      <c r="A19" s="167"/>
      <c r="B19" s="168"/>
      <c r="C19" s="168"/>
      <c r="D19" s="169"/>
      <c r="E19" s="589"/>
      <c r="F19" s="595" t="s">
        <v>270</v>
      </c>
      <c r="G19" s="596"/>
      <c r="H19" s="595" t="s">
        <v>271</v>
      </c>
      <c r="I19" s="596"/>
      <c r="J19" s="595" t="s">
        <v>271</v>
      </c>
      <c r="K19" s="596"/>
      <c r="L19" s="569"/>
      <c r="M19" s="597"/>
      <c r="N19" s="164" t="s">
        <v>271</v>
      </c>
    </row>
    <row r="20" spans="1:14">
      <c r="A20" s="582" t="s">
        <v>272</v>
      </c>
      <c r="B20" s="583"/>
      <c r="C20" s="583"/>
      <c r="D20" s="584"/>
      <c r="E20" s="558" t="s">
        <v>273</v>
      </c>
      <c r="F20" s="567" t="s">
        <v>273</v>
      </c>
      <c r="G20" s="568"/>
      <c r="H20" s="567" t="s">
        <v>273</v>
      </c>
      <c r="I20" s="568"/>
      <c r="J20" s="567" t="s">
        <v>273</v>
      </c>
      <c r="K20" s="568"/>
      <c r="L20" s="567" t="s">
        <v>273</v>
      </c>
      <c r="M20" s="568"/>
      <c r="N20" s="558"/>
    </row>
    <row r="21" spans="1:14">
      <c r="A21" s="585"/>
      <c r="B21" s="586"/>
      <c r="C21" s="586"/>
      <c r="D21" s="587"/>
      <c r="E21" s="566"/>
      <c r="F21" s="569"/>
      <c r="G21" s="570"/>
      <c r="H21" s="569"/>
      <c r="I21" s="570"/>
      <c r="J21" s="569"/>
      <c r="K21" s="570"/>
      <c r="L21" s="569"/>
      <c r="M21" s="570"/>
      <c r="N21" s="566"/>
    </row>
    <row r="22" spans="1:14" ht="14.4" customHeight="1">
      <c r="A22" s="576" t="s">
        <v>274</v>
      </c>
      <c r="B22" s="577"/>
      <c r="C22" s="577"/>
      <c r="D22" s="578"/>
      <c r="E22" s="170">
        <v>25000</v>
      </c>
      <c r="F22" s="567">
        <v>25000</v>
      </c>
      <c r="G22" s="568"/>
      <c r="H22" s="567">
        <f>23220+1570+210</f>
        <v>25000</v>
      </c>
      <c r="I22" s="568"/>
      <c r="J22" s="567">
        <f>18831.37+463.03+2230.59+154.43+206.07+2214.83+899.68</f>
        <v>25000</v>
      </c>
      <c r="K22" s="568"/>
      <c r="L22" s="567">
        <v>25000</v>
      </c>
      <c r="M22" s="568"/>
      <c r="N22" s="170">
        <f>H22-J22</f>
        <v>0</v>
      </c>
    </row>
    <row r="23" spans="1:14" ht="14.4" customHeight="1">
      <c r="A23" s="576" t="s">
        <v>275</v>
      </c>
      <c r="B23" s="577"/>
      <c r="C23" s="577"/>
      <c r="D23" s="578"/>
      <c r="E23" s="170"/>
      <c r="F23" s="567"/>
      <c r="G23" s="568"/>
      <c r="H23" s="567"/>
      <c r="I23" s="568"/>
      <c r="J23" s="567"/>
      <c r="K23" s="568"/>
      <c r="L23" s="567"/>
      <c r="M23" s="568"/>
      <c r="N23" s="170">
        <f>(H23-J23)</f>
        <v>0</v>
      </c>
    </row>
    <row r="24" spans="1:14" ht="14.4" customHeight="1">
      <c r="A24" s="579" t="s">
        <v>276</v>
      </c>
      <c r="B24" s="580"/>
      <c r="C24" s="580"/>
      <c r="D24" s="581"/>
      <c r="E24" s="170"/>
      <c r="F24" s="567"/>
      <c r="G24" s="568"/>
      <c r="H24" s="567"/>
      <c r="I24" s="568"/>
      <c r="J24" s="567"/>
      <c r="K24" s="568"/>
      <c r="L24" s="567"/>
      <c r="M24" s="568"/>
      <c r="N24" s="170">
        <f>(H24-J24)</f>
        <v>0</v>
      </c>
    </row>
    <row r="25" spans="1:14" ht="14.4" customHeight="1">
      <c r="A25" s="571" t="s">
        <v>277</v>
      </c>
      <c r="B25" s="572"/>
      <c r="C25" s="572"/>
      <c r="D25" s="573"/>
      <c r="E25" s="170"/>
      <c r="F25" s="574"/>
      <c r="G25" s="575"/>
      <c r="H25" s="574"/>
      <c r="I25" s="575"/>
      <c r="J25" s="574"/>
      <c r="K25" s="575"/>
      <c r="L25" s="574"/>
      <c r="M25" s="575"/>
      <c r="N25" s="170">
        <f>(H25-J25)</f>
        <v>0</v>
      </c>
    </row>
    <row r="26" spans="1:14" ht="14.4" customHeight="1">
      <c r="A26" s="571" t="s">
        <v>278</v>
      </c>
      <c r="B26" s="572"/>
      <c r="C26" s="572"/>
      <c r="D26" s="573"/>
      <c r="E26" s="170"/>
      <c r="F26" s="574"/>
      <c r="G26" s="575"/>
      <c r="H26" s="574"/>
      <c r="I26" s="575"/>
      <c r="J26" s="574"/>
      <c r="K26" s="575"/>
      <c r="L26" s="574"/>
      <c r="M26" s="575"/>
      <c r="N26" s="170">
        <f>(H26-J26)</f>
        <v>0</v>
      </c>
    </row>
    <row r="27" spans="1:14" ht="14.4" customHeight="1">
      <c r="A27" s="560" t="s">
        <v>279</v>
      </c>
      <c r="B27" s="561"/>
      <c r="C27" s="561"/>
      <c r="D27" s="562"/>
      <c r="E27" s="558">
        <f>(E22+E23+E24+E26)</f>
        <v>25000</v>
      </c>
      <c r="F27" s="567">
        <f>(F22+F23+F24+F26)</f>
        <v>25000</v>
      </c>
      <c r="G27" s="568"/>
      <c r="H27" s="567">
        <f>23220</f>
        <v>23220</v>
      </c>
      <c r="I27" s="568"/>
      <c r="J27" s="567">
        <f>(J22+J23+J24+J26)</f>
        <v>25000</v>
      </c>
      <c r="K27" s="568"/>
      <c r="L27" s="567">
        <v>25000</v>
      </c>
      <c r="M27" s="568"/>
      <c r="N27" s="558" t="s">
        <v>273</v>
      </c>
    </row>
    <row r="28" spans="1:14">
      <c r="A28" s="563"/>
      <c r="B28" s="564"/>
      <c r="C28" s="564"/>
      <c r="D28" s="565"/>
      <c r="E28" s="559"/>
      <c r="F28" s="569"/>
      <c r="G28" s="570"/>
      <c r="H28" s="569"/>
      <c r="I28" s="570"/>
      <c r="J28" s="569"/>
      <c r="K28" s="570"/>
      <c r="L28" s="569"/>
      <c r="M28" s="570"/>
      <c r="N28" s="559"/>
    </row>
    <row r="29" spans="1:14" ht="14.4" customHeight="1">
      <c r="A29" s="560" t="s">
        <v>280</v>
      </c>
      <c r="B29" s="561"/>
      <c r="C29" s="561"/>
      <c r="D29" s="562"/>
      <c r="E29" s="558" t="s">
        <v>273</v>
      </c>
      <c r="F29" s="567" t="s">
        <v>273</v>
      </c>
      <c r="G29" s="568"/>
      <c r="H29" s="567" t="s">
        <v>273</v>
      </c>
      <c r="I29" s="568"/>
      <c r="J29" s="567" t="s">
        <v>273</v>
      </c>
      <c r="K29" s="568"/>
      <c r="L29" s="567" t="s">
        <v>273</v>
      </c>
      <c r="M29" s="568"/>
      <c r="N29" s="558">
        <f>(N22+N23+N24+N26)</f>
        <v>0</v>
      </c>
    </row>
    <row r="30" spans="1:14">
      <c r="A30" s="563"/>
      <c r="B30" s="564"/>
      <c r="C30" s="564"/>
      <c r="D30" s="565"/>
      <c r="E30" s="566"/>
      <c r="F30" s="569"/>
      <c r="G30" s="570"/>
      <c r="H30" s="569"/>
      <c r="I30" s="570"/>
      <c r="J30" s="569"/>
      <c r="K30" s="570"/>
      <c r="L30" s="569"/>
      <c r="M30" s="570"/>
      <c r="N30" s="566"/>
    </row>
    <row r="31" spans="1:14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>
      <c r="A32" s="150" t="s">
        <v>229</v>
      </c>
      <c r="B32" s="150"/>
      <c r="C32" s="150"/>
      <c r="D32" s="165"/>
      <c r="E32" s="165"/>
      <c r="F32" s="165"/>
      <c r="G32" s="150"/>
      <c r="H32" s="551"/>
      <c r="I32" s="551"/>
      <c r="J32" s="150"/>
      <c r="K32" s="556" t="s">
        <v>230</v>
      </c>
      <c r="L32" s="551"/>
      <c r="M32" s="551"/>
      <c r="N32" s="551"/>
    </row>
    <row r="33" spans="1:14">
      <c r="A33" s="165"/>
      <c r="B33" s="165"/>
      <c r="C33" s="165"/>
      <c r="D33" s="165"/>
      <c r="E33" s="165"/>
      <c r="F33" s="165"/>
      <c r="G33" s="150"/>
      <c r="H33" s="538" t="s">
        <v>232</v>
      </c>
      <c r="I33" s="538"/>
      <c r="J33" s="150"/>
      <c r="K33" s="538" t="s">
        <v>233</v>
      </c>
      <c r="L33" s="538"/>
      <c r="M33" s="538"/>
      <c r="N33" s="538"/>
    </row>
    <row r="34" spans="1:14">
      <c r="A34" s="165"/>
      <c r="B34" s="165"/>
      <c r="C34" s="165"/>
      <c r="D34" s="165"/>
      <c r="E34" s="165"/>
      <c r="F34" s="165"/>
      <c r="G34" s="171"/>
      <c r="H34" s="171"/>
      <c r="I34" s="171"/>
      <c r="J34" s="171"/>
      <c r="K34" s="171"/>
      <c r="L34" s="171"/>
      <c r="M34" s="171"/>
      <c r="N34" s="171"/>
    </row>
    <row r="35" spans="1:14">
      <c r="A35" s="557" t="s">
        <v>281</v>
      </c>
      <c r="B35" s="557"/>
      <c r="C35" s="557"/>
      <c r="D35" s="557"/>
      <c r="E35" s="165"/>
      <c r="F35" s="165"/>
      <c r="G35" s="150"/>
      <c r="H35" s="551"/>
      <c r="I35" s="551"/>
      <c r="J35" s="150"/>
      <c r="K35" s="551" t="s">
        <v>235</v>
      </c>
      <c r="L35" s="551"/>
      <c r="M35" s="551"/>
      <c r="N35" s="551"/>
    </row>
    <row r="36" spans="1:14">
      <c r="A36" s="165"/>
      <c r="B36" s="165"/>
      <c r="C36" s="165"/>
      <c r="D36" s="165"/>
      <c r="E36" s="165"/>
      <c r="F36" s="165"/>
      <c r="G36" s="150" t="s">
        <v>282</v>
      </c>
      <c r="H36" s="538" t="s">
        <v>232</v>
      </c>
      <c r="I36" s="538"/>
      <c r="J36" s="150"/>
      <c r="K36" s="538" t="s">
        <v>233</v>
      </c>
      <c r="L36" s="538"/>
      <c r="M36" s="538"/>
      <c r="N36" s="538"/>
    </row>
    <row r="37" spans="1:14">
      <c r="A37" s="147"/>
      <c r="B37" s="147"/>
      <c r="C37" s="147"/>
      <c r="D37" s="147"/>
      <c r="E37" s="147"/>
      <c r="F37" s="147"/>
      <c r="G37" s="147"/>
      <c r="H37" s="172"/>
      <c r="I37" s="147"/>
      <c r="J37" s="147"/>
      <c r="K37" s="147"/>
      <c r="L37" s="147"/>
      <c r="M37" s="147"/>
      <c r="N37" s="147"/>
    </row>
  </sheetData>
  <mergeCells count="78">
    <mergeCell ref="B5:E5"/>
    <mergeCell ref="B7:E7"/>
    <mergeCell ref="B8:E8"/>
    <mergeCell ref="B9:E9"/>
    <mergeCell ref="M9:N9"/>
    <mergeCell ref="M12:N12"/>
    <mergeCell ref="E16:G16"/>
    <mergeCell ref="J16:K16"/>
    <mergeCell ref="L16:M16"/>
    <mergeCell ref="A11:L11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11811023622047245" right="0.11811023622047245" top="0" bottom="0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opLeftCell="A7"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3"/>
      <c r="B1" s="174"/>
      <c r="C1" s="174"/>
      <c r="D1" s="174"/>
      <c r="E1" s="174"/>
      <c r="F1" s="173"/>
      <c r="G1" s="620" t="s">
        <v>283</v>
      </c>
      <c r="H1" s="537"/>
    </row>
    <row r="2" spans="1:8" ht="14.4" customHeight="1">
      <c r="A2" s="173"/>
      <c r="B2" s="174"/>
      <c r="C2" s="175"/>
      <c r="D2" s="175"/>
      <c r="E2" s="621" t="s">
        <v>284</v>
      </c>
      <c r="F2" s="622"/>
      <c r="G2" s="622"/>
      <c r="H2" s="623"/>
    </row>
    <row r="3" spans="1:8" ht="14.4" customHeight="1">
      <c r="A3" s="173"/>
      <c r="B3" s="174"/>
      <c r="C3" s="175"/>
      <c r="D3" s="175"/>
      <c r="E3" s="621" t="s">
        <v>285</v>
      </c>
      <c r="F3" s="622"/>
      <c r="G3" s="622"/>
      <c r="H3" s="176"/>
    </row>
    <row r="4" spans="1:8" ht="14.4" customHeight="1">
      <c r="A4" s="173"/>
      <c r="B4" s="174"/>
      <c r="C4" s="175"/>
      <c r="D4" s="175"/>
      <c r="E4" s="621" t="s">
        <v>286</v>
      </c>
      <c r="F4" s="622"/>
      <c r="G4" s="622"/>
      <c r="H4" s="176"/>
    </row>
    <row r="5" spans="1:8">
      <c r="A5" s="173"/>
      <c r="B5" s="174"/>
      <c r="C5" s="175"/>
      <c r="D5" s="175"/>
      <c r="E5" s="175" t="s">
        <v>287</v>
      </c>
      <c r="F5" s="175"/>
      <c r="G5" s="175"/>
      <c r="H5" s="175"/>
    </row>
    <row r="6" spans="1:8">
      <c r="A6" s="173"/>
      <c r="B6" s="624" t="s">
        <v>288</v>
      </c>
      <c r="C6" s="624"/>
      <c r="D6" s="624"/>
      <c r="E6" s="624"/>
      <c r="F6" s="624"/>
      <c r="G6" s="624"/>
      <c r="H6" s="178"/>
    </row>
    <row r="7" spans="1:8">
      <c r="A7" s="179"/>
      <c r="B7" s="178"/>
      <c r="C7" s="178"/>
      <c r="D7" s="178"/>
      <c r="E7" s="178"/>
      <c r="F7" s="178"/>
      <c r="G7" s="178"/>
      <c r="H7" s="179"/>
    </row>
    <row r="8" spans="1:8">
      <c r="A8" s="180"/>
      <c r="B8" s="181"/>
      <c r="C8" s="181"/>
      <c r="D8" s="223" t="s">
        <v>289</v>
      </c>
      <c r="E8" s="181"/>
      <c r="F8" s="181"/>
      <c r="G8" s="181"/>
      <c r="H8" s="180"/>
    </row>
    <row r="9" spans="1:8" ht="15.6">
      <c r="A9" s="173"/>
      <c r="B9" s="619" t="s">
        <v>290</v>
      </c>
      <c r="C9" s="619"/>
      <c r="D9" s="619"/>
      <c r="E9" s="619"/>
      <c r="F9" s="619"/>
      <c r="G9" s="619"/>
      <c r="H9" s="182"/>
    </row>
    <row r="10" spans="1:8" ht="15.6" customHeight="1">
      <c r="A10" s="609" t="s">
        <v>449</v>
      </c>
      <c r="B10" s="609"/>
      <c r="C10" s="609"/>
      <c r="D10" s="609"/>
      <c r="E10" s="609"/>
      <c r="F10" s="609"/>
      <c r="G10" s="609"/>
      <c r="H10" s="183"/>
    </row>
    <row r="11" spans="1:8" ht="15.6">
      <c r="A11" s="173"/>
      <c r="B11" s="184"/>
      <c r="C11" s="185"/>
      <c r="D11" s="186" t="s">
        <v>499</v>
      </c>
      <c r="E11" s="186"/>
      <c r="F11" s="173"/>
      <c r="G11" s="173"/>
      <c r="H11" s="173"/>
    </row>
    <row r="12" spans="1:8">
      <c r="A12" s="173"/>
      <c r="B12" s="184"/>
      <c r="C12" s="610" t="s">
        <v>291</v>
      </c>
      <c r="D12" s="610"/>
      <c r="E12" s="173"/>
      <c r="F12" s="173"/>
      <c r="G12" s="173"/>
      <c r="H12" s="173"/>
    </row>
    <row r="13" spans="1:8">
      <c r="A13" s="173"/>
      <c r="B13" s="184"/>
      <c r="C13" s="173"/>
      <c r="D13" s="177" t="s">
        <v>292</v>
      </c>
      <c r="E13" s="187"/>
      <c r="F13" s="173"/>
      <c r="G13" s="173"/>
      <c r="H13" s="173"/>
    </row>
    <row r="14" spans="1:8">
      <c r="A14" s="173"/>
      <c r="B14" s="173"/>
      <c r="C14" s="173"/>
      <c r="D14" s="188" t="s">
        <v>293</v>
      </c>
      <c r="E14" s="188"/>
      <c r="F14" s="173"/>
      <c r="G14" s="173"/>
      <c r="H14" s="173"/>
    </row>
    <row r="15" spans="1:8" ht="15.6">
      <c r="A15" s="189"/>
      <c r="B15" s="174"/>
      <c r="C15" s="174"/>
      <c r="D15" s="174"/>
      <c r="E15" s="174"/>
      <c r="F15" s="173"/>
      <c r="G15" s="190"/>
      <c r="H15" s="173"/>
    </row>
    <row r="16" spans="1:8">
      <c r="A16" s="191"/>
      <c r="B16" s="174"/>
      <c r="C16" s="174"/>
      <c r="D16" s="174"/>
      <c r="E16" s="174"/>
      <c r="F16" s="173"/>
      <c r="G16" s="192" t="s">
        <v>294</v>
      </c>
      <c r="H16" s="173"/>
    </row>
    <row r="17" spans="1:8" ht="14.4" customHeight="1">
      <c r="A17" s="611" t="s">
        <v>295</v>
      </c>
      <c r="B17" s="611" t="s">
        <v>296</v>
      </c>
      <c r="C17" s="613" t="s">
        <v>297</v>
      </c>
      <c r="D17" s="614"/>
      <c r="E17" s="614"/>
      <c r="F17" s="614"/>
      <c r="G17" s="615"/>
      <c r="H17" s="173"/>
    </row>
    <row r="18" spans="1:8">
      <c r="A18" s="612"/>
      <c r="B18" s="612"/>
      <c r="C18" s="194"/>
      <c r="D18" s="195"/>
      <c r="E18" s="195"/>
      <c r="F18" s="195"/>
      <c r="G18" s="196"/>
      <c r="H18" s="173"/>
    </row>
    <row r="19" spans="1:8" ht="14.4" customHeight="1">
      <c r="A19" s="612"/>
      <c r="B19" s="612"/>
      <c r="C19" s="611" t="s">
        <v>298</v>
      </c>
      <c r="D19" s="611" t="s">
        <v>299</v>
      </c>
      <c r="E19" s="617" t="s">
        <v>300</v>
      </c>
      <c r="F19" s="611" t="s">
        <v>301</v>
      </c>
      <c r="G19" s="611" t="s">
        <v>302</v>
      </c>
      <c r="H19" s="173"/>
    </row>
    <row r="20" spans="1:8">
      <c r="A20" s="612"/>
      <c r="B20" s="612"/>
      <c r="C20" s="616"/>
      <c r="D20" s="616"/>
      <c r="E20" s="618"/>
      <c r="F20" s="616"/>
      <c r="G20" s="616"/>
      <c r="H20" s="173"/>
    </row>
    <row r="21" spans="1:8">
      <c r="A21" s="193">
        <v>1</v>
      </c>
      <c r="B21" s="197">
        <v>2</v>
      </c>
      <c r="C21" s="193">
        <v>3</v>
      </c>
      <c r="D21" s="193">
        <v>4</v>
      </c>
      <c r="E21" s="193">
        <v>5</v>
      </c>
      <c r="F21" s="193">
        <v>6</v>
      </c>
      <c r="G21" s="193">
        <v>7</v>
      </c>
      <c r="H21" s="173"/>
    </row>
    <row r="22" spans="1:8">
      <c r="A22" s="198">
        <v>741</v>
      </c>
      <c r="B22" s="198" t="s">
        <v>303</v>
      </c>
      <c r="C22" s="199">
        <v>2411.16</v>
      </c>
      <c r="D22" s="200">
        <v>9010</v>
      </c>
      <c r="E22" s="200">
        <v>11421.16</v>
      </c>
      <c r="F22" s="201"/>
      <c r="G22" s="200">
        <f>C22+D22-E22</f>
        <v>0</v>
      </c>
      <c r="H22" s="173"/>
    </row>
    <row r="23" spans="1:8">
      <c r="A23" s="198"/>
      <c r="B23" s="198" t="s">
        <v>304</v>
      </c>
      <c r="C23" s="202"/>
      <c r="D23" s="203"/>
      <c r="E23" s="200"/>
      <c r="F23" s="201"/>
      <c r="G23" s="201"/>
      <c r="H23" s="173"/>
    </row>
    <row r="24" spans="1:8">
      <c r="A24" s="198"/>
      <c r="B24" s="198"/>
      <c r="C24" s="202"/>
      <c r="D24" s="203"/>
      <c r="E24" s="200"/>
      <c r="F24" s="201"/>
      <c r="G24" s="201"/>
      <c r="H24" s="173"/>
    </row>
    <row r="25" spans="1:8">
      <c r="A25" s="198"/>
      <c r="B25" s="198"/>
      <c r="C25" s="202"/>
      <c r="D25" s="203"/>
      <c r="E25" s="200"/>
      <c r="F25" s="201"/>
      <c r="G25" s="201"/>
      <c r="H25" s="173"/>
    </row>
    <row r="26" spans="1:8">
      <c r="A26" s="198"/>
      <c r="B26" s="198"/>
      <c r="C26" s="202"/>
      <c r="D26" s="200"/>
      <c r="E26" s="200"/>
      <c r="F26" s="201"/>
      <c r="G26" s="201"/>
      <c r="H26" s="173"/>
    </row>
    <row r="27" spans="1:8" ht="15.6">
      <c r="A27" s="204"/>
      <c r="B27" s="205" t="s">
        <v>305</v>
      </c>
      <c r="C27" s="206">
        <f>SUM(C22:C26)</f>
        <v>2411.16</v>
      </c>
      <c r="D27" s="207">
        <f>SUM(D22:D26)</f>
        <v>9010</v>
      </c>
      <c r="E27" s="207">
        <f>SUM(E22:E26)</f>
        <v>11421.16</v>
      </c>
      <c r="F27" s="208"/>
      <c r="G27" s="209">
        <f>C27+D27-E27</f>
        <v>0</v>
      </c>
      <c r="H27" s="173"/>
    </row>
    <row r="28" spans="1:8">
      <c r="A28" s="173"/>
      <c r="B28" s="210"/>
      <c r="C28" s="211"/>
      <c r="D28" s="210"/>
      <c r="E28" s="210"/>
      <c r="F28" s="173"/>
      <c r="G28" s="173"/>
      <c r="H28" s="173"/>
    </row>
    <row r="29" spans="1:8">
      <c r="A29" s="173"/>
      <c r="B29" s="190"/>
      <c r="C29" s="190"/>
      <c r="D29" s="190"/>
      <c r="E29" s="190"/>
      <c r="F29" s="173"/>
      <c r="G29" s="173"/>
      <c r="H29" s="173"/>
    </row>
    <row r="30" spans="1:8" ht="15.6">
      <c r="A30" s="608" t="s">
        <v>229</v>
      </c>
      <c r="B30" s="608"/>
      <c r="C30" s="212"/>
      <c r="D30" s="213"/>
      <c r="E30" s="173"/>
      <c r="F30" s="608" t="s">
        <v>230</v>
      </c>
      <c r="G30" s="608"/>
      <c r="H30" s="190"/>
    </row>
    <row r="31" spans="1:8" ht="14.4" customHeight="1">
      <c r="A31" s="606" t="s">
        <v>306</v>
      </c>
      <c r="B31" s="606"/>
      <c r="C31" s="215"/>
      <c r="D31" s="216" t="s">
        <v>232</v>
      </c>
      <c r="E31" s="216"/>
      <c r="F31" s="607" t="s">
        <v>233</v>
      </c>
      <c r="G31" s="607"/>
      <c r="H31" s="217"/>
    </row>
    <row r="32" spans="1:8">
      <c r="A32" s="173"/>
      <c r="B32" s="173"/>
      <c r="C32" s="218"/>
      <c r="D32" s="173"/>
      <c r="E32" s="173"/>
      <c r="F32" s="173"/>
      <c r="G32" s="173"/>
      <c r="H32" s="218"/>
    </row>
    <row r="33" spans="1:8" ht="15.6">
      <c r="A33" s="608" t="s">
        <v>307</v>
      </c>
      <c r="B33" s="608"/>
      <c r="C33" s="219"/>
      <c r="D33" s="213"/>
      <c r="E33" s="173"/>
      <c r="F33" s="608" t="s">
        <v>235</v>
      </c>
      <c r="G33" s="608"/>
      <c r="H33" s="220"/>
    </row>
    <row r="34" spans="1:8" ht="14.4" customHeight="1">
      <c r="A34" s="606" t="s">
        <v>308</v>
      </c>
      <c r="B34" s="606"/>
      <c r="C34" s="214"/>
      <c r="D34" s="216" t="s">
        <v>232</v>
      </c>
      <c r="E34" s="216"/>
      <c r="F34" s="607" t="s">
        <v>233</v>
      </c>
      <c r="G34" s="607"/>
      <c r="H34" s="221"/>
    </row>
    <row r="35" spans="1:8">
      <c r="A35" s="179"/>
      <c r="B35" s="222"/>
      <c r="C35" s="222"/>
      <c r="D35" s="222"/>
      <c r="E35" s="222"/>
      <c r="F35" s="179"/>
      <c r="G35" s="179"/>
      <c r="H35" s="179"/>
    </row>
  </sheetData>
  <mergeCells count="24">
    <mergeCell ref="B9:G9"/>
    <mergeCell ref="G1:H1"/>
    <mergeCell ref="E2:H2"/>
    <mergeCell ref="E3:G3"/>
    <mergeCell ref="E4:G4"/>
    <mergeCell ref="B6:G6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34:B34"/>
    <mergeCell ref="F34:G34"/>
    <mergeCell ref="A30:B30"/>
    <mergeCell ref="F30:G30"/>
    <mergeCell ref="A31:B31"/>
    <mergeCell ref="F31:G31"/>
    <mergeCell ref="A33:B33"/>
    <mergeCell ref="F33:G33"/>
  </mergeCells>
  <pageMargins left="0" right="0" top="0" bottom="0" header="0.31496062992125984" footer="0.31496062992125984"/>
  <pageSetup paperSize="9" scale="9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workbookViewId="0">
      <selection activeCell="A8" sqref="A8:I8"/>
    </sheetView>
  </sheetViews>
  <sheetFormatPr defaultRowHeight="14.4"/>
  <cols>
    <col min="1" max="1" width="4.77734375" customWidth="1"/>
    <col min="5" max="5" width="14.109375" customWidth="1"/>
    <col min="7" max="7" width="5.88671875" customWidth="1"/>
    <col min="9" max="9" width="7.21875" customWidth="1"/>
  </cols>
  <sheetData>
    <row r="1" spans="1:10">
      <c r="A1" s="304"/>
      <c r="B1" s="651" t="s">
        <v>248</v>
      </c>
      <c r="C1" s="651"/>
      <c r="D1" s="652"/>
      <c r="E1" s="652"/>
      <c r="F1" s="652"/>
      <c r="G1" s="652"/>
      <c r="H1" s="150"/>
      <c r="I1" s="147"/>
      <c r="J1" s="147"/>
    </row>
    <row r="2" spans="1:10">
      <c r="A2" s="653" t="s">
        <v>438</v>
      </c>
      <c r="B2" s="653"/>
      <c r="C2" s="653"/>
      <c r="D2" s="626"/>
      <c r="E2" s="626"/>
      <c r="F2" s="626"/>
      <c r="G2" s="626"/>
      <c r="H2" s="148"/>
      <c r="I2" s="147"/>
      <c r="J2" s="147"/>
    </row>
    <row r="3" spans="1:10" ht="15.6">
      <c r="A3" s="306"/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307" t="s">
        <v>437</v>
      </c>
      <c r="B4" s="308"/>
      <c r="C4" s="308"/>
      <c r="D4" s="308"/>
      <c r="E4" s="308"/>
      <c r="F4" s="308"/>
      <c r="G4" s="308"/>
      <c r="H4" s="147"/>
      <c r="I4" s="147"/>
      <c r="J4" s="147"/>
    </row>
    <row r="5" spans="1:10">
      <c r="A5" s="653"/>
      <c r="B5" s="653"/>
      <c r="C5" s="653"/>
      <c r="D5" s="626"/>
      <c r="E5" s="626"/>
      <c r="F5" s="626"/>
      <c r="G5" s="626"/>
      <c r="H5" s="147"/>
      <c r="I5" s="147"/>
      <c r="J5" s="147"/>
    </row>
    <row r="6" spans="1:10">
      <c r="A6" s="305"/>
      <c r="B6" s="305"/>
      <c r="C6" s="305"/>
      <c r="D6" s="148"/>
      <c r="E6" s="148"/>
      <c r="F6" s="148"/>
      <c r="G6" s="148"/>
      <c r="H6" s="147"/>
      <c r="I6" s="147"/>
      <c r="J6" s="147"/>
    </row>
    <row r="7" spans="1:10">
      <c r="A7" s="654" t="s">
        <v>439</v>
      </c>
      <c r="B7" s="626"/>
      <c r="C7" s="626"/>
      <c r="D7" s="626"/>
      <c r="E7" s="626"/>
      <c r="F7" s="626"/>
      <c r="G7" s="626"/>
      <c r="H7" s="626"/>
      <c r="I7" s="626"/>
      <c r="J7" s="147"/>
    </row>
    <row r="8" spans="1:10" ht="15.6">
      <c r="A8" s="655" t="s">
        <v>500</v>
      </c>
      <c r="B8" s="600"/>
      <c r="C8" s="600"/>
      <c r="D8" s="600"/>
      <c r="E8" s="600"/>
      <c r="F8" s="600"/>
      <c r="G8" s="600"/>
      <c r="H8" s="600"/>
      <c r="I8" s="600"/>
      <c r="J8" s="147"/>
    </row>
    <row r="9" spans="1:10">
      <c r="A9" s="309"/>
      <c r="B9" s="147"/>
      <c r="C9" s="147"/>
      <c r="D9" s="147"/>
      <c r="E9" s="367" t="s">
        <v>440</v>
      </c>
      <c r="F9" s="147"/>
      <c r="G9" s="147"/>
      <c r="H9" s="147"/>
      <c r="I9" s="147"/>
      <c r="J9" s="147"/>
    </row>
    <row r="10" spans="1:10">
      <c r="A10" s="309"/>
      <c r="B10" s="148"/>
      <c r="C10" s="150"/>
      <c r="D10" s="187"/>
      <c r="E10" s="310"/>
      <c r="F10" s="150"/>
      <c r="G10" s="148"/>
      <c r="H10" s="148"/>
      <c r="I10" s="148"/>
      <c r="J10" s="147"/>
    </row>
    <row r="11" spans="1:10">
      <c r="A11" s="327"/>
      <c r="B11" s="148"/>
      <c r="C11" s="311"/>
      <c r="D11" s="148"/>
      <c r="E11" s="148"/>
      <c r="F11" s="148"/>
      <c r="G11" s="148"/>
      <c r="H11" s="148"/>
      <c r="I11" s="148"/>
      <c r="J11" s="147"/>
    </row>
    <row r="12" spans="1:10">
      <c r="A12" s="210" t="s">
        <v>450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328" t="s">
        <v>361</v>
      </c>
      <c r="B13" s="308"/>
      <c r="C13" s="308"/>
      <c r="D13" s="308"/>
      <c r="E13" s="308"/>
      <c r="F13" s="308"/>
      <c r="G13" s="308"/>
      <c r="H13" s="308"/>
      <c r="I13" s="308"/>
      <c r="J13" s="147"/>
    </row>
    <row r="14" spans="1:10" ht="24" customHeight="1">
      <c r="A14" s="322" t="s">
        <v>32</v>
      </c>
      <c r="B14" s="323" t="s">
        <v>347</v>
      </c>
      <c r="C14" s="648" t="s">
        <v>348</v>
      </c>
      <c r="D14" s="649"/>
      <c r="E14" s="325" t="s">
        <v>349</v>
      </c>
      <c r="F14" s="648" t="s">
        <v>350</v>
      </c>
      <c r="G14" s="649"/>
      <c r="H14" s="650" t="s">
        <v>351</v>
      </c>
      <c r="I14" s="649"/>
      <c r="J14" s="147"/>
    </row>
    <row r="15" spans="1:10" ht="14.4" customHeight="1">
      <c r="A15" s="322" t="s">
        <v>352</v>
      </c>
      <c r="B15" s="323" t="s">
        <v>237</v>
      </c>
      <c r="C15" s="630" t="s">
        <v>436</v>
      </c>
      <c r="D15" s="631"/>
      <c r="E15" s="325" t="s">
        <v>353</v>
      </c>
      <c r="F15" s="630">
        <v>5</v>
      </c>
      <c r="G15" s="631"/>
      <c r="H15" s="628">
        <v>21755.51</v>
      </c>
      <c r="I15" s="629"/>
      <c r="J15" s="147"/>
    </row>
    <row r="16" spans="1:10">
      <c r="A16" s="322" t="s">
        <v>354</v>
      </c>
      <c r="B16" s="323" t="s">
        <v>237</v>
      </c>
      <c r="C16" s="326" t="s">
        <v>355</v>
      </c>
      <c r="D16" s="324"/>
      <c r="E16" s="325" t="s">
        <v>353</v>
      </c>
      <c r="F16" s="630">
        <v>5</v>
      </c>
      <c r="G16" s="631"/>
      <c r="H16" s="628">
        <v>27223.98</v>
      </c>
      <c r="I16" s="629"/>
      <c r="J16" s="147"/>
    </row>
    <row r="17" spans="1:10" ht="15.6" customHeight="1">
      <c r="A17" s="314" t="s">
        <v>356</v>
      </c>
      <c r="B17" s="315" t="s">
        <v>237</v>
      </c>
      <c r="C17" s="640" t="s">
        <v>357</v>
      </c>
      <c r="D17" s="641"/>
      <c r="E17" s="313" t="s">
        <v>353</v>
      </c>
      <c r="F17" s="638">
        <v>5</v>
      </c>
      <c r="G17" s="639"/>
      <c r="H17" s="642">
        <v>713704.38</v>
      </c>
      <c r="I17" s="643"/>
      <c r="J17" s="147"/>
    </row>
    <row r="18" spans="1:10" ht="15.6">
      <c r="A18" s="316"/>
      <c r="B18" s="317" t="s">
        <v>358</v>
      </c>
      <c r="C18" s="632"/>
      <c r="D18" s="633"/>
      <c r="E18" s="318" t="s">
        <v>353</v>
      </c>
      <c r="F18" s="634">
        <v>5</v>
      </c>
      <c r="G18" s="635"/>
      <c r="H18" s="636">
        <f>H15+H16+H17</f>
        <v>762683.87</v>
      </c>
      <c r="I18" s="637"/>
      <c r="J18" s="147"/>
    </row>
    <row r="19" spans="1:10" ht="15.6">
      <c r="A19" s="306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>
      <c r="A20" s="312"/>
      <c r="B20" s="312" t="s">
        <v>229</v>
      </c>
      <c r="C20" s="312"/>
      <c r="D20" s="210"/>
      <c r="E20" s="210"/>
      <c r="F20" s="210"/>
      <c r="G20" s="210"/>
      <c r="H20" s="173" t="s">
        <v>230</v>
      </c>
      <c r="I20" s="319"/>
      <c r="J20" s="147"/>
    </row>
    <row r="21" spans="1:10" ht="14.4" customHeight="1">
      <c r="A21" s="644"/>
      <c r="B21" s="645"/>
      <c r="C21" s="645"/>
      <c r="D21" s="147"/>
      <c r="E21" s="320" t="s">
        <v>232</v>
      </c>
      <c r="F21" s="321"/>
      <c r="G21" s="302"/>
      <c r="H21" s="646" t="s">
        <v>233</v>
      </c>
      <c r="I21" s="647"/>
      <c r="J21" s="147"/>
    </row>
    <row r="22" spans="1:10">
      <c r="A22" s="312"/>
      <c r="B22" s="312" t="s">
        <v>234</v>
      </c>
      <c r="C22" s="312"/>
      <c r="D22" s="174"/>
      <c r="E22" s="174"/>
      <c r="F22" s="210"/>
      <c r="G22" s="210"/>
      <c r="H22" s="312" t="s">
        <v>235</v>
      </c>
      <c r="I22" s="308"/>
      <c r="J22" s="165"/>
    </row>
    <row r="23" spans="1:10">
      <c r="A23" s="625"/>
      <c r="B23" s="626"/>
      <c r="C23" s="626"/>
      <c r="D23" s="147"/>
      <c r="E23" s="320" t="s">
        <v>232</v>
      </c>
      <c r="F23" s="321"/>
      <c r="G23" s="147"/>
      <c r="H23" s="627" t="s">
        <v>233</v>
      </c>
      <c r="I23" s="600"/>
      <c r="J23" s="302"/>
    </row>
    <row r="24" spans="1:10">
      <c r="A24" s="147"/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</sheetData>
  <protectedRanges>
    <protectedRange sqref="H8:I8 A8" name="Range69_1"/>
  </protectedRanges>
  <mergeCells count="23">
    <mergeCell ref="C14:D14"/>
    <mergeCell ref="F14:G14"/>
    <mergeCell ref="H14:I14"/>
    <mergeCell ref="B1:G1"/>
    <mergeCell ref="A2:G2"/>
    <mergeCell ref="A5:G5"/>
    <mergeCell ref="A7:I7"/>
    <mergeCell ref="A8:I8"/>
    <mergeCell ref="A23:C23"/>
    <mergeCell ref="H23:I23"/>
    <mergeCell ref="H15:I15"/>
    <mergeCell ref="H16:I16"/>
    <mergeCell ref="F15:G15"/>
    <mergeCell ref="C18:D18"/>
    <mergeCell ref="F18:G18"/>
    <mergeCell ref="H18:I18"/>
    <mergeCell ref="F17:G17"/>
    <mergeCell ref="C15:D15"/>
    <mergeCell ref="F16:G16"/>
    <mergeCell ref="C17:D17"/>
    <mergeCell ref="H17:I17"/>
    <mergeCell ref="A21:C21"/>
    <mergeCell ref="H21:I2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workbookViewId="0">
      <selection activeCell="A8" sqref="A8:I8"/>
    </sheetView>
  </sheetViews>
  <sheetFormatPr defaultRowHeight="14.4"/>
  <cols>
    <col min="5" max="5" width="10.33203125" customWidth="1"/>
    <col min="7" max="7" width="8.109375" customWidth="1"/>
    <col min="8" max="8" width="8.6640625" customWidth="1"/>
    <col min="9" max="9" width="6.33203125" customWidth="1"/>
  </cols>
  <sheetData>
    <row r="1" spans="1:10">
      <c r="A1" s="304"/>
      <c r="B1" s="662" t="s">
        <v>248</v>
      </c>
      <c r="C1" s="662"/>
      <c r="D1" s="663"/>
      <c r="E1" s="663"/>
      <c r="F1" s="663"/>
      <c r="G1" s="663"/>
      <c r="H1" s="150"/>
      <c r="I1" s="147"/>
      <c r="J1" s="147"/>
    </row>
    <row r="2" spans="1:10">
      <c r="A2" s="653" t="s">
        <v>250</v>
      </c>
      <c r="B2" s="653"/>
      <c r="C2" s="653"/>
      <c r="D2" s="626"/>
      <c r="E2" s="626"/>
      <c r="F2" s="626"/>
      <c r="G2" s="626"/>
      <c r="H2" s="148"/>
      <c r="I2" s="147"/>
      <c r="J2" s="147"/>
    </row>
    <row r="3" spans="1:10" ht="15.6">
      <c r="A3" s="306"/>
      <c r="B3" s="147"/>
      <c r="C3" s="147"/>
      <c r="D3" s="147"/>
      <c r="E3" s="147"/>
      <c r="F3" s="147"/>
      <c r="G3" s="147"/>
      <c r="H3" s="147"/>
      <c r="I3" s="147"/>
      <c r="J3" s="147"/>
    </row>
    <row r="4" spans="1:10">
      <c r="A4" s="307" t="s">
        <v>437</v>
      </c>
      <c r="B4" s="308"/>
      <c r="C4" s="308"/>
      <c r="D4" s="308"/>
      <c r="E4" s="308"/>
      <c r="F4" s="308"/>
      <c r="G4" s="308"/>
      <c r="H4" s="147"/>
      <c r="I4" s="147"/>
      <c r="J4" s="147"/>
    </row>
    <row r="5" spans="1:10">
      <c r="A5" s="653" t="s">
        <v>346</v>
      </c>
      <c r="B5" s="653"/>
      <c r="C5" s="653"/>
      <c r="D5" s="626"/>
      <c r="E5" s="626"/>
      <c r="F5" s="626"/>
      <c r="G5" s="626"/>
      <c r="H5" s="147"/>
      <c r="I5" s="147"/>
      <c r="J5" s="147"/>
    </row>
    <row r="6" spans="1:10">
      <c r="A6" s="305"/>
      <c r="B6" s="305"/>
      <c r="C6" s="305"/>
      <c r="D6" s="148"/>
      <c r="E6" s="148"/>
      <c r="F6" s="148"/>
      <c r="G6" s="148"/>
      <c r="H6" s="147"/>
      <c r="I6" s="147"/>
      <c r="J6" s="147"/>
    </row>
    <row r="7" spans="1:10">
      <c r="A7" s="654" t="s">
        <v>362</v>
      </c>
      <c r="B7" s="626"/>
      <c r="C7" s="626"/>
      <c r="D7" s="626"/>
      <c r="E7" s="626"/>
      <c r="F7" s="626"/>
      <c r="G7" s="626"/>
      <c r="H7" s="626"/>
      <c r="I7" s="626"/>
      <c r="J7" s="147"/>
    </row>
    <row r="8" spans="1:10" ht="15.6">
      <c r="A8" s="655" t="s">
        <v>501</v>
      </c>
      <c r="B8" s="600"/>
      <c r="C8" s="600"/>
      <c r="D8" s="600"/>
      <c r="E8" s="600"/>
      <c r="F8" s="600"/>
      <c r="G8" s="600"/>
      <c r="H8" s="600"/>
      <c r="I8" s="600"/>
      <c r="J8" s="147"/>
    </row>
    <row r="9" spans="1:10">
      <c r="A9" s="309"/>
      <c r="B9" s="147"/>
      <c r="C9" s="147"/>
      <c r="D9" s="147" t="s">
        <v>446</v>
      </c>
      <c r="E9" s="147"/>
      <c r="F9" s="147"/>
      <c r="G9" s="147"/>
      <c r="H9" s="147"/>
      <c r="I9" s="147"/>
      <c r="J9" s="147"/>
    </row>
    <row r="10" spans="1:10">
      <c r="A10" s="309"/>
      <c r="B10" s="148"/>
      <c r="C10" s="150"/>
      <c r="D10" s="310"/>
      <c r="E10" s="310"/>
      <c r="F10" s="150"/>
      <c r="G10" s="148"/>
      <c r="H10" s="148"/>
      <c r="I10" s="148"/>
      <c r="J10" s="147"/>
    </row>
    <row r="11" spans="1:10">
      <c r="A11" s="327"/>
      <c r="B11" s="148"/>
      <c r="C11" s="311"/>
      <c r="D11" s="148"/>
      <c r="E11" s="148"/>
      <c r="F11" s="148"/>
      <c r="G11" s="148"/>
      <c r="H11" s="148"/>
      <c r="I11" s="148"/>
      <c r="J11" s="147"/>
    </row>
    <row r="12" spans="1:10">
      <c r="A12" s="210" t="s">
        <v>451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312" t="s">
        <v>363</v>
      </c>
      <c r="B13" s="308"/>
      <c r="C13" s="308"/>
      <c r="D13" s="308"/>
      <c r="E13" s="308"/>
      <c r="F13" s="308"/>
      <c r="G13" s="308"/>
      <c r="H13" s="308"/>
      <c r="I13" s="308"/>
      <c r="J13" s="147"/>
    </row>
    <row r="14" spans="1:10" ht="24" customHeight="1">
      <c r="A14" s="322" t="s">
        <v>32</v>
      </c>
      <c r="B14" s="323" t="s">
        <v>347</v>
      </c>
      <c r="C14" s="648" t="s">
        <v>348</v>
      </c>
      <c r="D14" s="649"/>
      <c r="E14" s="325" t="s">
        <v>349</v>
      </c>
      <c r="F14" s="648" t="s">
        <v>350</v>
      </c>
      <c r="G14" s="649"/>
      <c r="H14" s="650" t="s">
        <v>351</v>
      </c>
      <c r="I14" s="649"/>
      <c r="J14" s="147"/>
    </row>
    <row r="15" spans="1:10">
      <c r="A15" s="322" t="s">
        <v>352</v>
      </c>
      <c r="B15" s="323" t="s">
        <v>237</v>
      </c>
      <c r="C15" s="630" t="s">
        <v>355</v>
      </c>
      <c r="D15" s="631"/>
      <c r="E15" s="325" t="s">
        <v>353</v>
      </c>
      <c r="F15" s="630">
        <v>5</v>
      </c>
      <c r="G15" s="631"/>
      <c r="H15" s="628">
        <v>926.56</v>
      </c>
      <c r="I15" s="629"/>
      <c r="J15" s="147"/>
    </row>
    <row r="16" spans="1:10" ht="14.4" customHeight="1">
      <c r="A16" s="329" t="s">
        <v>354</v>
      </c>
      <c r="B16" s="330" t="s">
        <v>237</v>
      </c>
      <c r="C16" s="658" t="s">
        <v>357</v>
      </c>
      <c r="D16" s="659"/>
      <c r="E16" s="325" t="s">
        <v>353</v>
      </c>
      <c r="F16" s="660">
        <v>5</v>
      </c>
      <c r="G16" s="661"/>
      <c r="H16" s="656">
        <v>143.72999999999999</v>
      </c>
      <c r="I16" s="657"/>
      <c r="J16" s="147"/>
    </row>
    <row r="17" spans="1:10">
      <c r="A17" s="322" t="s">
        <v>356</v>
      </c>
      <c r="B17" s="323" t="s">
        <v>237</v>
      </c>
      <c r="C17" s="630" t="s">
        <v>365</v>
      </c>
      <c r="D17" s="631"/>
      <c r="E17" s="325" t="s">
        <v>353</v>
      </c>
      <c r="F17" s="660">
        <v>5</v>
      </c>
      <c r="G17" s="661"/>
      <c r="H17" s="628">
        <v>51226.8</v>
      </c>
      <c r="I17" s="629"/>
      <c r="J17" s="147"/>
    </row>
    <row r="18" spans="1:10">
      <c r="A18" s="329" t="s">
        <v>364</v>
      </c>
      <c r="B18" s="330" t="s">
        <v>237</v>
      </c>
      <c r="C18" s="658" t="s">
        <v>366</v>
      </c>
      <c r="D18" s="659"/>
      <c r="E18" s="325" t="s">
        <v>353</v>
      </c>
      <c r="F18" s="660">
        <v>5</v>
      </c>
      <c r="G18" s="661"/>
      <c r="H18" s="656">
        <v>742.99</v>
      </c>
      <c r="I18" s="657"/>
      <c r="J18" s="147"/>
    </row>
    <row r="19" spans="1:10" ht="15.6">
      <c r="A19" s="316"/>
      <c r="B19" s="317" t="s">
        <v>358</v>
      </c>
      <c r="C19" s="632"/>
      <c r="D19" s="633"/>
      <c r="E19" s="318" t="s">
        <v>353</v>
      </c>
      <c r="F19" s="634">
        <v>5</v>
      </c>
      <c r="G19" s="635"/>
      <c r="H19" s="636">
        <f>H17+H16+H15</f>
        <v>52297.090000000004</v>
      </c>
      <c r="I19" s="637"/>
      <c r="J19" s="147"/>
    </row>
    <row r="20" spans="1:10" ht="15.6">
      <c r="A20" s="306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>
      <c r="A21" s="312"/>
      <c r="B21" s="312" t="s">
        <v>229</v>
      </c>
      <c r="C21" s="312"/>
      <c r="D21" s="210"/>
      <c r="E21" s="210"/>
      <c r="F21" s="210"/>
      <c r="G21" s="210"/>
      <c r="H21" s="173" t="s">
        <v>230</v>
      </c>
      <c r="I21" s="319"/>
      <c r="J21" s="147"/>
    </row>
    <row r="22" spans="1:10" ht="14.4" customHeight="1">
      <c r="A22" s="644" t="s">
        <v>359</v>
      </c>
      <c r="B22" s="645"/>
      <c r="C22" s="645"/>
      <c r="D22" s="147"/>
      <c r="E22" s="320" t="s">
        <v>232</v>
      </c>
      <c r="F22" s="321"/>
      <c r="G22" s="302"/>
      <c r="H22" s="646" t="s">
        <v>233</v>
      </c>
      <c r="I22" s="647"/>
      <c r="J22" s="147"/>
    </row>
    <row r="23" spans="1:10">
      <c r="A23" s="312"/>
      <c r="B23" s="312" t="s">
        <v>234</v>
      </c>
      <c r="C23" s="312"/>
      <c r="D23" s="174"/>
      <c r="E23" s="174"/>
      <c r="F23" s="210"/>
      <c r="G23" s="210"/>
      <c r="H23" s="312" t="s">
        <v>235</v>
      </c>
      <c r="I23" s="308"/>
      <c r="J23" s="165"/>
    </row>
    <row r="24" spans="1:10">
      <c r="A24" s="625" t="s">
        <v>360</v>
      </c>
      <c r="B24" s="626"/>
      <c r="C24" s="626"/>
      <c r="D24" s="147"/>
      <c r="E24" s="320" t="s">
        <v>232</v>
      </c>
      <c r="F24" s="321"/>
      <c r="G24" s="147"/>
      <c r="H24" s="627" t="s">
        <v>233</v>
      </c>
      <c r="I24" s="600"/>
      <c r="J24" s="302"/>
    </row>
    <row r="25" spans="1:10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</sheetData>
  <protectedRanges>
    <protectedRange sqref="H8:I8 A8" name="Range69_1"/>
  </protectedRanges>
  <mergeCells count="27">
    <mergeCell ref="C14:D14"/>
    <mergeCell ref="F14:G14"/>
    <mergeCell ref="H14:I14"/>
    <mergeCell ref="B1:G1"/>
    <mergeCell ref="A2:G2"/>
    <mergeCell ref="A5:G5"/>
    <mergeCell ref="A7:I7"/>
    <mergeCell ref="A8:I8"/>
    <mergeCell ref="A22:C22"/>
    <mergeCell ref="H22:I22"/>
    <mergeCell ref="A24:C24"/>
    <mergeCell ref="H24:I24"/>
    <mergeCell ref="C16:D16"/>
    <mergeCell ref="F16:G16"/>
    <mergeCell ref="H16:I16"/>
    <mergeCell ref="F17:G17"/>
    <mergeCell ref="C18:D18"/>
    <mergeCell ref="F18:G18"/>
    <mergeCell ref="H15:I15"/>
    <mergeCell ref="H17:I17"/>
    <mergeCell ref="C17:D17"/>
    <mergeCell ref="C15:D15"/>
    <mergeCell ref="C19:D19"/>
    <mergeCell ref="F19:G19"/>
    <mergeCell ref="H19:I19"/>
    <mergeCell ref="H18:I18"/>
    <mergeCell ref="F15:G15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0" workbookViewId="0">
      <selection activeCell="D7" sqref="D7:L7"/>
    </sheetView>
  </sheetViews>
  <sheetFormatPr defaultRowHeight="14.4"/>
  <cols>
    <col min="1" max="1" width="21.109375" customWidth="1"/>
    <col min="2" max="2" width="7.6640625" customWidth="1"/>
    <col min="3" max="3" width="7.77734375" customWidth="1"/>
    <col min="4" max="5" width="7.5546875" customWidth="1"/>
    <col min="6" max="6" width="7.21875" customWidth="1"/>
    <col min="7" max="7" width="7.33203125" customWidth="1"/>
    <col min="11" max="11" width="6.5546875" customWidth="1"/>
    <col min="13" max="13" width="9.44140625" bestFit="1" customWidth="1"/>
    <col min="17" max="17" width="7.21875" customWidth="1"/>
    <col min="18" max="18" width="8.33203125" customWidth="1"/>
    <col min="19" max="19" width="9.44140625" customWidth="1"/>
    <col min="21" max="21" width="10.44140625" bestFit="1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91" t="s">
        <v>309</v>
      </c>
      <c r="P1" s="691"/>
      <c r="Q1" s="691"/>
      <c r="R1" s="691"/>
      <c r="S1" s="691"/>
    </row>
    <row r="2" spans="1:19" ht="15.6" customHeight="1">
      <c r="A2" s="224"/>
      <c r="B2" s="692" t="s">
        <v>248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225"/>
      <c r="O2" s="691"/>
      <c r="P2" s="691"/>
      <c r="Q2" s="691"/>
      <c r="R2" s="691"/>
      <c r="S2" s="691"/>
    </row>
    <row r="3" spans="1:19">
      <c r="A3" s="224"/>
      <c r="B3" s="224"/>
      <c r="C3" s="224"/>
      <c r="D3" s="224"/>
      <c r="E3" s="224"/>
      <c r="F3" s="224"/>
      <c r="G3" s="224"/>
      <c r="H3" s="224" t="s">
        <v>310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93" t="s">
        <v>447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94"/>
      <c r="K6" s="694"/>
      <c r="L6" s="694"/>
      <c r="M6" s="694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94" t="s">
        <v>499</v>
      </c>
      <c r="E7" s="694"/>
      <c r="F7" s="694"/>
      <c r="G7" s="694"/>
      <c r="H7" s="694"/>
      <c r="I7" s="694"/>
      <c r="J7" s="694"/>
      <c r="K7" s="694"/>
      <c r="L7" s="694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95" t="s">
        <v>311</v>
      </c>
      <c r="F8" s="695"/>
      <c r="G8" s="695"/>
      <c r="H8" s="695"/>
      <c r="I8" s="695"/>
      <c r="J8" s="695"/>
      <c r="K8" s="695"/>
      <c r="L8" s="695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64"/>
      <c r="K9" s="664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94"/>
      <c r="C10" s="694"/>
      <c r="D10" s="234"/>
      <c r="E10" s="234"/>
      <c r="F10" s="235"/>
      <c r="G10" s="235"/>
      <c r="H10" s="233"/>
      <c r="I10" s="233"/>
      <c r="J10" s="696"/>
      <c r="K10" s="696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312</v>
      </c>
      <c r="J12" s="697" t="s">
        <v>313</v>
      </c>
      <c r="K12" s="697"/>
      <c r="L12" s="697"/>
      <c r="M12" s="697"/>
      <c r="N12" s="697"/>
      <c r="O12" s="697"/>
      <c r="P12" s="664"/>
      <c r="Q12" s="664"/>
      <c r="R12" s="672">
        <v>5</v>
      </c>
      <c r="S12" s="673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70"/>
      <c r="J13" s="670"/>
      <c r="K13" s="670"/>
      <c r="L13" s="670"/>
      <c r="M13" s="670"/>
      <c r="N13" s="670"/>
      <c r="O13" s="670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71" t="s">
        <v>314</v>
      </c>
      <c r="I14" s="671"/>
      <c r="J14" s="671"/>
      <c r="K14" s="671"/>
      <c r="L14" s="671"/>
      <c r="M14" s="671"/>
      <c r="N14" s="671"/>
      <c r="O14" s="671"/>
      <c r="P14" s="224"/>
      <c r="Q14" s="237"/>
      <c r="R14" s="672" t="s">
        <v>237</v>
      </c>
      <c r="S14" s="673"/>
    </row>
    <row r="15" spans="1:19">
      <c r="A15" s="248"/>
      <c r="B15" s="246"/>
      <c r="C15" s="249" t="s">
        <v>315</v>
      </c>
      <c r="D15" s="249"/>
      <c r="E15" s="250"/>
      <c r="F15" s="250"/>
      <c r="G15" s="251"/>
      <c r="H15" s="670"/>
      <c r="I15" s="670"/>
      <c r="J15" s="670"/>
      <c r="K15" s="670"/>
      <c r="L15" s="670"/>
      <c r="M15" s="670"/>
      <c r="N15" s="670"/>
      <c r="O15" s="674"/>
      <c r="P15" s="252">
        <v>10</v>
      </c>
      <c r="Q15" s="253" t="s">
        <v>26</v>
      </c>
      <c r="R15" s="254" t="s">
        <v>27</v>
      </c>
      <c r="S15" s="254" t="s">
        <v>28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316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21" ht="15" thickBot="1">
      <c r="A17" s="242"/>
      <c r="B17" s="259"/>
      <c r="C17" s="259"/>
      <c r="D17" s="243"/>
      <c r="E17" s="249"/>
      <c r="F17" s="249"/>
      <c r="G17" s="250"/>
      <c r="H17" s="251" t="s">
        <v>317</v>
      </c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21" ht="14.4" customHeight="1">
      <c r="A18" s="675" t="s">
        <v>318</v>
      </c>
      <c r="B18" s="678" t="s">
        <v>319</v>
      </c>
      <c r="C18" s="679"/>
      <c r="D18" s="679"/>
      <c r="E18" s="679"/>
      <c r="F18" s="679"/>
      <c r="G18" s="680"/>
      <c r="H18" s="681" t="s">
        <v>320</v>
      </c>
      <c r="I18" s="681"/>
      <c r="J18" s="681"/>
      <c r="K18" s="681"/>
      <c r="L18" s="682"/>
      <c r="M18" s="683" t="s">
        <v>321</v>
      </c>
      <c r="N18" s="681"/>
      <c r="O18" s="681"/>
      <c r="P18" s="681"/>
      <c r="Q18" s="681"/>
      <c r="R18" s="681"/>
      <c r="S18" s="682"/>
    </row>
    <row r="19" spans="1:21" ht="14.4" customHeight="1">
      <c r="A19" s="676"/>
      <c r="B19" s="684" t="s">
        <v>322</v>
      </c>
      <c r="C19" s="685"/>
      <c r="D19" s="685"/>
      <c r="E19" s="685" t="s">
        <v>323</v>
      </c>
      <c r="F19" s="685"/>
      <c r="G19" s="686"/>
      <c r="H19" s="689" t="s">
        <v>324</v>
      </c>
      <c r="I19" s="666" t="s">
        <v>325</v>
      </c>
      <c r="J19" s="666" t="s">
        <v>326</v>
      </c>
      <c r="K19" s="669" t="s">
        <v>327</v>
      </c>
      <c r="L19" s="690" t="s">
        <v>328</v>
      </c>
      <c r="M19" s="668" t="s">
        <v>324</v>
      </c>
      <c r="N19" s="666" t="s">
        <v>325</v>
      </c>
      <c r="O19" s="666" t="s">
        <v>326</v>
      </c>
      <c r="P19" s="669" t="s">
        <v>329</v>
      </c>
      <c r="Q19" s="666" t="s">
        <v>330</v>
      </c>
      <c r="R19" s="666" t="s">
        <v>331</v>
      </c>
      <c r="S19" s="687" t="s">
        <v>328</v>
      </c>
    </row>
    <row r="20" spans="1:21" ht="67.8" customHeight="1">
      <c r="A20" s="677"/>
      <c r="B20" s="261" t="s">
        <v>332</v>
      </c>
      <c r="C20" s="260" t="s">
        <v>333</v>
      </c>
      <c r="D20" s="260" t="s">
        <v>334</v>
      </c>
      <c r="E20" s="262" t="s">
        <v>332</v>
      </c>
      <c r="F20" s="260" t="s">
        <v>333</v>
      </c>
      <c r="G20" s="263" t="s">
        <v>335</v>
      </c>
      <c r="H20" s="689"/>
      <c r="I20" s="666"/>
      <c r="J20" s="666"/>
      <c r="K20" s="669"/>
      <c r="L20" s="690"/>
      <c r="M20" s="668"/>
      <c r="N20" s="666"/>
      <c r="O20" s="666"/>
      <c r="P20" s="669"/>
      <c r="Q20" s="666"/>
      <c r="R20" s="666"/>
      <c r="S20" s="688"/>
    </row>
    <row r="21" spans="1:21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21" ht="54" customHeight="1">
      <c r="A22" s="271" t="s">
        <v>336</v>
      </c>
      <c r="B22" s="272">
        <v>2.5</v>
      </c>
      <c r="C22" s="273">
        <v>2</v>
      </c>
      <c r="D22" s="274">
        <v>2.25</v>
      </c>
      <c r="E22" s="275">
        <v>2.5</v>
      </c>
      <c r="F22" s="333">
        <v>2</v>
      </c>
      <c r="G22" s="276">
        <v>2</v>
      </c>
      <c r="H22" s="332">
        <v>24715</v>
      </c>
      <c r="I22" s="273">
        <v>943</v>
      </c>
      <c r="J22" s="273"/>
      <c r="K22" s="274"/>
      <c r="L22" s="278">
        <f>SUM(H22:K22)</f>
        <v>25658</v>
      </c>
      <c r="M22" s="411">
        <v>24317.19</v>
      </c>
      <c r="N22" s="333">
        <v>941.67</v>
      </c>
      <c r="O22" s="333"/>
      <c r="P22" s="333"/>
      <c r="Q22" s="412">
        <v>400</v>
      </c>
      <c r="R22" s="412"/>
      <c r="S22" s="279">
        <f>SUM(M22:R22)</f>
        <v>25658.859999999997</v>
      </c>
    </row>
    <row r="23" spans="1:21" ht="31.2" customHeight="1">
      <c r="A23" s="271" t="s">
        <v>337</v>
      </c>
      <c r="B23" s="272">
        <v>23.8</v>
      </c>
      <c r="C23" s="273">
        <v>24.3</v>
      </c>
      <c r="D23" s="274">
        <v>24.05</v>
      </c>
      <c r="E23" s="275">
        <v>23.8</v>
      </c>
      <c r="F23" s="333">
        <v>24.3</v>
      </c>
      <c r="G23" s="276">
        <v>23.98</v>
      </c>
      <c r="H23" s="277">
        <v>255809</v>
      </c>
      <c r="I23" s="333">
        <v>14740</v>
      </c>
      <c r="J23" s="273">
        <v>2655</v>
      </c>
      <c r="K23" s="273">
        <v>22231</v>
      </c>
      <c r="L23" s="278">
        <f>SUM(H23:K23)</f>
        <v>295435</v>
      </c>
      <c r="M23" s="413">
        <v>248020.22</v>
      </c>
      <c r="N23" s="333">
        <v>14739.92</v>
      </c>
      <c r="O23" s="333">
        <v>2651.52</v>
      </c>
      <c r="P23" s="333">
        <v>22230.71</v>
      </c>
      <c r="Q23" s="412">
        <v>6960</v>
      </c>
      <c r="R23" s="412">
        <v>832.5</v>
      </c>
      <c r="S23" s="279">
        <f>SUM(M23:R23)</f>
        <v>295434.87000000005</v>
      </c>
    </row>
    <row r="24" spans="1:21" ht="21" customHeight="1">
      <c r="A24" s="271" t="s">
        <v>338</v>
      </c>
      <c r="B24" s="272">
        <v>2</v>
      </c>
      <c r="C24" s="273">
        <v>2</v>
      </c>
      <c r="D24" s="274">
        <v>2</v>
      </c>
      <c r="E24" s="275">
        <v>2</v>
      </c>
      <c r="F24" s="333">
        <v>2</v>
      </c>
      <c r="G24" s="276">
        <v>1.75</v>
      </c>
      <c r="H24" s="332">
        <v>22446</v>
      </c>
      <c r="I24" s="273">
        <v>981</v>
      </c>
      <c r="J24" s="273">
        <v>580</v>
      </c>
      <c r="K24" s="274"/>
      <c r="L24" s="278">
        <f>SUM(H24:K24)</f>
        <v>24007</v>
      </c>
      <c r="M24" s="462">
        <v>22140.89</v>
      </c>
      <c r="N24" s="463">
        <v>887.34</v>
      </c>
      <c r="O24" s="463">
        <v>578.34</v>
      </c>
      <c r="P24" s="463"/>
      <c r="Q24" s="464">
        <v>400</v>
      </c>
      <c r="R24" s="464"/>
      <c r="S24" s="279">
        <f>SUM(M24:R24)</f>
        <v>24006.57</v>
      </c>
    </row>
    <row r="25" spans="1:21" ht="20.399999999999999" customHeight="1">
      <c r="A25" s="271" t="s">
        <v>339</v>
      </c>
      <c r="B25" s="272">
        <v>8</v>
      </c>
      <c r="C25" s="273">
        <v>7.75</v>
      </c>
      <c r="D25" s="274">
        <v>7.875</v>
      </c>
      <c r="E25" s="275">
        <v>8</v>
      </c>
      <c r="F25" s="333">
        <v>7.75</v>
      </c>
      <c r="G25" s="276">
        <v>7.75</v>
      </c>
      <c r="H25" s="332">
        <v>85400</v>
      </c>
      <c r="I25" s="273">
        <v>5090</v>
      </c>
      <c r="J25" s="273">
        <v>1110</v>
      </c>
      <c r="K25" s="274"/>
      <c r="L25" s="278">
        <f>SUM(H25:K25)</f>
        <v>91600</v>
      </c>
      <c r="M25" s="411">
        <v>82669.39</v>
      </c>
      <c r="N25" s="333">
        <v>5088.5600000000004</v>
      </c>
      <c r="O25" s="333">
        <v>1101.75</v>
      </c>
      <c r="P25" s="333"/>
      <c r="Q25" s="412">
        <v>2740</v>
      </c>
      <c r="R25" s="412"/>
      <c r="S25" s="279">
        <f>SUM(M25:R25)</f>
        <v>91599.7</v>
      </c>
    </row>
    <row r="26" spans="1:21" ht="39" customHeight="1">
      <c r="A26" s="280" t="s">
        <v>340</v>
      </c>
      <c r="B26" s="281">
        <v>2</v>
      </c>
      <c r="C26" s="282">
        <v>2</v>
      </c>
      <c r="D26" s="283">
        <v>2</v>
      </c>
      <c r="E26" s="284">
        <v>2</v>
      </c>
      <c r="F26" s="366">
        <v>2</v>
      </c>
      <c r="G26" s="285">
        <v>2</v>
      </c>
      <c r="H26" s="286">
        <v>12995</v>
      </c>
      <c r="I26" s="282"/>
      <c r="J26" s="282">
        <v>325</v>
      </c>
      <c r="K26" s="283"/>
      <c r="L26" s="278">
        <f>SUM(H26:K26)</f>
        <v>13320</v>
      </c>
      <c r="M26" s="281">
        <v>12563.44</v>
      </c>
      <c r="N26" s="282"/>
      <c r="O26" s="282">
        <v>324.68</v>
      </c>
      <c r="P26" s="282"/>
      <c r="Q26" s="284">
        <v>360</v>
      </c>
      <c r="R26" s="284"/>
      <c r="S26" s="301">
        <v>13248.12</v>
      </c>
    </row>
    <row r="27" spans="1:21" ht="15" thickBot="1">
      <c r="A27" s="288" t="s">
        <v>341</v>
      </c>
      <c r="B27" s="289">
        <f>SUM(B22:B25)</f>
        <v>36.299999999999997</v>
      </c>
      <c r="C27" s="290">
        <f t="shared" ref="C27:S27" si="0">SUM(C22:C25)</f>
        <v>36.049999999999997</v>
      </c>
      <c r="D27" s="291">
        <f t="shared" si="0"/>
        <v>36.174999999999997</v>
      </c>
      <c r="E27" s="290">
        <f t="shared" si="0"/>
        <v>36.299999999999997</v>
      </c>
      <c r="F27" s="290">
        <f t="shared" si="0"/>
        <v>36.049999999999997</v>
      </c>
      <c r="G27" s="292">
        <f t="shared" si="0"/>
        <v>35.480000000000004</v>
      </c>
      <c r="H27" s="293">
        <f t="shared" si="0"/>
        <v>388370</v>
      </c>
      <c r="I27" s="290">
        <f t="shared" si="0"/>
        <v>21754</v>
      </c>
      <c r="J27" s="290">
        <f t="shared" si="0"/>
        <v>4345</v>
      </c>
      <c r="K27" s="290">
        <f t="shared" si="0"/>
        <v>22231</v>
      </c>
      <c r="L27" s="292">
        <f t="shared" si="0"/>
        <v>436700</v>
      </c>
      <c r="M27" s="289">
        <f t="shared" si="0"/>
        <v>377147.69</v>
      </c>
      <c r="N27" s="290">
        <f t="shared" si="0"/>
        <v>21657.49</v>
      </c>
      <c r="O27" s="290">
        <f t="shared" si="0"/>
        <v>4331.6100000000006</v>
      </c>
      <c r="P27" s="290">
        <f t="shared" si="0"/>
        <v>22230.71</v>
      </c>
      <c r="Q27" s="290">
        <f t="shared" si="0"/>
        <v>10500</v>
      </c>
      <c r="R27" s="290">
        <f t="shared" si="0"/>
        <v>832.5</v>
      </c>
      <c r="S27" s="294">
        <f t="shared" si="0"/>
        <v>436700.00000000006</v>
      </c>
      <c r="U27" s="331"/>
    </row>
    <row r="28" spans="1:2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21">
      <c r="A29" s="295" t="s">
        <v>342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21" ht="15" customHeight="1">
      <c r="A30" s="296" t="s">
        <v>343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67" t="s">
        <v>230</v>
      </c>
      <c r="M30" s="667"/>
      <c r="N30" s="667"/>
      <c r="O30" s="667"/>
      <c r="P30" s="667"/>
      <c r="Q30" s="224"/>
      <c r="R30" s="224"/>
      <c r="S30" s="224"/>
    </row>
    <row r="31" spans="1:21">
      <c r="A31" s="664"/>
      <c r="B31" s="664"/>
      <c r="C31" s="232"/>
      <c r="D31" s="224"/>
      <c r="E31" s="224"/>
      <c r="F31" s="224"/>
      <c r="G31" s="665" t="s">
        <v>232</v>
      </c>
      <c r="H31" s="665"/>
      <c r="I31" s="295"/>
      <c r="J31" s="295"/>
      <c r="K31" s="295"/>
      <c r="L31" s="295"/>
      <c r="M31" s="298" t="s">
        <v>233</v>
      </c>
      <c r="N31" s="298"/>
      <c r="O31" s="232"/>
      <c r="P31" s="224"/>
      <c r="Q31" s="224"/>
      <c r="R31" s="224"/>
      <c r="S31" s="224"/>
    </row>
    <row r="32" spans="1:21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281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67" t="s">
        <v>235</v>
      </c>
      <c r="M33" s="667"/>
      <c r="N33" s="667"/>
      <c r="O33" s="667"/>
      <c r="P33" s="667"/>
      <c r="Q33" s="224"/>
      <c r="R33" s="224"/>
      <c r="S33" s="224"/>
    </row>
    <row r="34" spans="1:19">
      <c r="A34" s="664"/>
      <c r="B34" s="664"/>
      <c r="C34" s="232"/>
      <c r="D34" s="224"/>
      <c r="E34" s="224"/>
      <c r="F34" s="224"/>
      <c r="G34" s="665" t="s">
        <v>232</v>
      </c>
      <c r="H34" s="665"/>
      <c r="I34" s="295"/>
      <c r="J34" s="295"/>
      <c r="K34" s="295"/>
      <c r="L34" s="295"/>
      <c r="M34" s="298" t="s">
        <v>233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</sheetData>
  <mergeCells count="40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33203125" customWidth="1"/>
    <col min="4" max="4" width="7" customWidth="1"/>
    <col min="5" max="5" width="7.21875" customWidth="1"/>
    <col min="6" max="6" width="7.77734375" customWidth="1"/>
    <col min="7" max="7" width="8.109375" customWidth="1"/>
    <col min="8" max="8" width="8" customWidth="1"/>
    <col min="10" max="10" width="8.21875" customWidth="1"/>
    <col min="18" max="18" width="7" customWidth="1"/>
    <col min="19" max="19" width="7.77734375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91" t="s">
        <v>309</v>
      </c>
      <c r="P1" s="691"/>
      <c r="Q1" s="691"/>
      <c r="R1" s="691"/>
      <c r="S1" s="691"/>
    </row>
    <row r="2" spans="1:19" ht="15.6" customHeight="1">
      <c r="A2" s="224"/>
      <c r="B2" s="692" t="s">
        <v>248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225"/>
      <c r="O2" s="691"/>
      <c r="P2" s="691"/>
      <c r="Q2" s="691"/>
      <c r="R2" s="691"/>
      <c r="S2" s="691"/>
    </row>
    <row r="3" spans="1:19">
      <c r="A3" s="224"/>
      <c r="B3" s="224"/>
      <c r="C3" s="224"/>
      <c r="D3" s="224"/>
      <c r="E3" s="224"/>
      <c r="F3" s="224"/>
      <c r="G3" s="224"/>
      <c r="H3" s="224" t="s">
        <v>310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93" t="s">
        <v>447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94"/>
      <c r="K6" s="694"/>
      <c r="L6" s="694"/>
      <c r="M6" s="694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94" t="s">
        <v>499</v>
      </c>
      <c r="E7" s="694"/>
      <c r="F7" s="694"/>
      <c r="G7" s="694"/>
      <c r="H7" s="694"/>
      <c r="I7" s="694"/>
      <c r="J7" s="694"/>
      <c r="K7" s="694"/>
      <c r="L7" s="694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95" t="s">
        <v>311</v>
      </c>
      <c r="F8" s="695"/>
      <c r="G8" s="695"/>
      <c r="H8" s="695"/>
      <c r="I8" s="695"/>
      <c r="J8" s="695"/>
      <c r="K8" s="695"/>
      <c r="L8" s="695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64"/>
      <c r="K9" s="664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94"/>
      <c r="C10" s="694"/>
      <c r="D10" s="234"/>
      <c r="E10" s="234"/>
      <c r="F10" s="235"/>
      <c r="G10" s="235"/>
      <c r="H10" s="233"/>
      <c r="I10" s="233"/>
      <c r="J10" s="696"/>
      <c r="K10" s="696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312</v>
      </c>
      <c r="J12" s="697" t="s">
        <v>313</v>
      </c>
      <c r="K12" s="697"/>
      <c r="L12" s="697"/>
      <c r="M12" s="697"/>
      <c r="N12" s="697"/>
      <c r="O12" s="697"/>
      <c r="P12" s="664"/>
      <c r="Q12" s="664"/>
      <c r="R12" s="672">
        <v>5</v>
      </c>
      <c r="S12" s="673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70"/>
      <c r="J13" s="670"/>
      <c r="K13" s="670"/>
      <c r="L13" s="670"/>
      <c r="M13" s="670"/>
      <c r="N13" s="670"/>
      <c r="O13" s="670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71" t="s">
        <v>314</v>
      </c>
      <c r="I14" s="671"/>
      <c r="J14" s="671"/>
      <c r="K14" s="671"/>
      <c r="L14" s="671"/>
      <c r="M14" s="671"/>
      <c r="N14" s="671"/>
      <c r="O14" s="671"/>
      <c r="P14" s="224"/>
      <c r="Q14" s="237"/>
      <c r="R14" s="672" t="s">
        <v>243</v>
      </c>
      <c r="S14" s="673"/>
    </row>
    <row r="15" spans="1:19">
      <c r="A15" s="248"/>
      <c r="B15" s="246"/>
      <c r="C15" s="249" t="s">
        <v>315</v>
      </c>
      <c r="D15" s="249"/>
      <c r="E15" s="250"/>
      <c r="F15" s="250"/>
      <c r="G15" s="251"/>
      <c r="H15" s="670"/>
      <c r="I15" s="670"/>
      <c r="J15" s="670"/>
      <c r="K15" s="670"/>
      <c r="L15" s="670"/>
      <c r="M15" s="670"/>
      <c r="N15" s="670"/>
      <c r="O15" s="674"/>
      <c r="P15" s="252">
        <v>10</v>
      </c>
      <c r="Q15" s="253" t="s">
        <v>26</v>
      </c>
      <c r="R15" s="254" t="s">
        <v>27</v>
      </c>
      <c r="S15" s="254" t="s">
        <v>28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316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50"/>
      <c r="H17" s="251" t="s">
        <v>317</v>
      </c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75" t="s">
        <v>318</v>
      </c>
      <c r="B18" s="678" t="s">
        <v>319</v>
      </c>
      <c r="C18" s="679"/>
      <c r="D18" s="679"/>
      <c r="E18" s="679"/>
      <c r="F18" s="679"/>
      <c r="G18" s="680"/>
      <c r="H18" s="681" t="s">
        <v>320</v>
      </c>
      <c r="I18" s="681"/>
      <c r="J18" s="681"/>
      <c r="K18" s="681"/>
      <c r="L18" s="682"/>
      <c r="M18" s="683" t="s">
        <v>321</v>
      </c>
      <c r="N18" s="681"/>
      <c r="O18" s="681"/>
      <c r="P18" s="681"/>
      <c r="Q18" s="681"/>
      <c r="R18" s="681"/>
      <c r="S18" s="682"/>
    </row>
    <row r="19" spans="1:19" ht="14.4" customHeight="1">
      <c r="A19" s="676"/>
      <c r="B19" s="684" t="s">
        <v>322</v>
      </c>
      <c r="C19" s="685"/>
      <c r="D19" s="685"/>
      <c r="E19" s="685" t="s">
        <v>323</v>
      </c>
      <c r="F19" s="685"/>
      <c r="G19" s="686"/>
      <c r="H19" s="689" t="s">
        <v>324</v>
      </c>
      <c r="I19" s="666" t="s">
        <v>325</v>
      </c>
      <c r="J19" s="666" t="s">
        <v>326</v>
      </c>
      <c r="K19" s="669" t="s">
        <v>327</v>
      </c>
      <c r="L19" s="690" t="s">
        <v>328</v>
      </c>
      <c r="M19" s="668" t="s">
        <v>324</v>
      </c>
      <c r="N19" s="666" t="s">
        <v>325</v>
      </c>
      <c r="O19" s="666" t="s">
        <v>326</v>
      </c>
      <c r="P19" s="669" t="s">
        <v>329</v>
      </c>
      <c r="Q19" s="666" t="s">
        <v>330</v>
      </c>
      <c r="R19" s="666" t="s">
        <v>331</v>
      </c>
      <c r="S19" s="687" t="s">
        <v>328</v>
      </c>
    </row>
    <row r="20" spans="1:19" ht="56.4" customHeight="1">
      <c r="A20" s="677"/>
      <c r="B20" s="261" t="s">
        <v>332</v>
      </c>
      <c r="C20" s="260" t="s">
        <v>333</v>
      </c>
      <c r="D20" s="260" t="s">
        <v>334</v>
      </c>
      <c r="E20" s="262" t="s">
        <v>332</v>
      </c>
      <c r="F20" s="260" t="s">
        <v>333</v>
      </c>
      <c r="G20" s="263" t="s">
        <v>335</v>
      </c>
      <c r="H20" s="689"/>
      <c r="I20" s="666"/>
      <c r="J20" s="666"/>
      <c r="K20" s="669"/>
      <c r="L20" s="690"/>
      <c r="M20" s="668"/>
      <c r="N20" s="666"/>
      <c r="O20" s="666"/>
      <c r="P20" s="669"/>
      <c r="Q20" s="666"/>
      <c r="R20" s="666"/>
      <c r="S20" s="688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336</v>
      </c>
      <c r="B22" s="272"/>
      <c r="C22" s="273">
        <v>0.5</v>
      </c>
      <c r="D22" s="274">
        <v>0.5</v>
      </c>
      <c r="E22" s="275"/>
      <c r="F22" s="273">
        <v>0.5</v>
      </c>
      <c r="G22" s="276">
        <v>0.5</v>
      </c>
      <c r="H22" s="277">
        <v>5870</v>
      </c>
      <c r="I22" s="273">
        <v>226</v>
      </c>
      <c r="J22" s="273">
        <v>128</v>
      </c>
      <c r="K22" s="274"/>
      <c r="L22" s="278">
        <f>SUM(H22:K22)</f>
        <v>6224</v>
      </c>
      <c r="M22" s="272">
        <v>5669.96</v>
      </c>
      <c r="N22" s="273">
        <v>226.36</v>
      </c>
      <c r="O22" s="273">
        <v>127.59</v>
      </c>
      <c r="P22" s="273"/>
      <c r="Q22" s="275">
        <v>200</v>
      </c>
      <c r="R22" s="275"/>
      <c r="S22" s="279">
        <f>SUM(M22:R22)</f>
        <v>6223.91</v>
      </c>
    </row>
    <row r="23" spans="1:19" ht="31.2" customHeight="1">
      <c r="A23" s="271" t="s">
        <v>337</v>
      </c>
      <c r="B23" s="272">
        <v>0.8</v>
      </c>
      <c r="C23" s="273">
        <v>0.1</v>
      </c>
      <c r="D23" s="274">
        <v>0.45</v>
      </c>
      <c r="E23" s="275">
        <v>0.8</v>
      </c>
      <c r="F23" s="273">
        <v>0.1</v>
      </c>
      <c r="G23" s="276">
        <v>0.1</v>
      </c>
      <c r="H23" s="277">
        <v>935</v>
      </c>
      <c r="I23" s="273">
        <v>41</v>
      </c>
      <c r="J23" s="273"/>
      <c r="K23" s="274"/>
      <c r="L23" s="278">
        <f>SUM(H23:K23)</f>
        <v>976</v>
      </c>
      <c r="M23" s="272">
        <v>935.16</v>
      </c>
      <c r="N23" s="273">
        <v>40.93</v>
      </c>
      <c r="O23" s="273"/>
      <c r="P23" s="273"/>
      <c r="Q23" s="275"/>
      <c r="R23" s="275"/>
      <c r="S23" s="279">
        <f>SUM(M23:R23)</f>
        <v>976.08999999999992</v>
      </c>
    </row>
    <row r="24" spans="1:19" ht="21" customHeight="1">
      <c r="A24" s="271" t="s">
        <v>338</v>
      </c>
      <c r="B24" s="272"/>
      <c r="C24" s="273"/>
      <c r="D24" s="274"/>
      <c r="E24" s="275"/>
      <c r="F24" s="273"/>
      <c r="G24" s="276"/>
      <c r="H24" s="277"/>
      <c r="I24" s="273"/>
      <c r="J24" s="273"/>
      <c r="K24" s="274"/>
      <c r="L24" s="278">
        <f>SUM(H24:K24)</f>
        <v>0</v>
      </c>
      <c r="M24" s="272"/>
      <c r="N24" s="273"/>
      <c r="O24" s="273"/>
      <c r="P24" s="273"/>
      <c r="Q24" s="275"/>
      <c r="R24" s="275"/>
      <c r="S24" s="278">
        <f>SUM(M24:R24)</f>
        <v>0</v>
      </c>
    </row>
    <row r="25" spans="1:19" ht="20.399999999999999" customHeight="1">
      <c r="A25" s="271" t="s">
        <v>339</v>
      </c>
      <c r="B25" s="272">
        <v>0.25</v>
      </c>
      <c r="C25" s="273"/>
      <c r="D25" s="274">
        <v>0.25</v>
      </c>
      <c r="E25" s="275">
        <v>0.25</v>
      </c>
      <c r="F25" s="273">
        <v>0</v>
      </c>
      <c r="G25" s="276"/>
      <c r="H25" s="277"/>
      <c r="I25" s="273"/>
      <c r="J25" s="273"/>
      <c r="K25" s="274"/>
      <c r="L25" s="278">
        <f>SUM(H25:K25)</f>
        <v>0</v>
      </c>
      <c r="M25" s="272"/>
      <c r="N25" s="273"/>
      <c r="O25" s="273"/>
      <c r="P25" s="273"/>
      <c r="Q25" s="275"/>
      <c r="R25" s="275"/>
      <c r="S25" s="278">
        <f>SUM(M25:R25)</f>
        <v>0</v>
      </c>
    </row>
    <row r="26" spans="1:19" ht="39" customHeight="1">
      <c r="A26" s="280" t="s">
        <v>340</v>
      </c>
      <c r="B26" s="281"/>
      <c r="C26" s="282"/>
      <c r="D26" s="283"/>
      <c r="E26" s="284"/>
      <c r="F26" s="282"/>
      <c r="G26" s="299"/>
      <c r="H26" s="286"/>
      <c r="I26" s="282"/>
      <c r="J26" s="282"/>
      <c r="K26" s="283"/>
      <c r="L26" s="278">
        <f>SUM(H26:K26)</f>
        <v>0</v>
      </c>
      <c r="M26" s="281"/>
      <c r="N26" s="282"/>
      <c r="O26" s="282"/>
      <c r="P26" s="282"/>
      <c r="Q26" s="284"/>
      <c r="R26" s="284"/>
      <c r="S26" s="287"/>
    </row>
    <row r="27" spans="1:19" ht="15" thickBot="1">
      <c r="A27" s="288" t="s">
        <v>341</v>
      </c>
      <c r="B27" s="289">
        <f>SUM(B22:B25)</f>
        <v>1.05</v>
      </c>
      <c r="C27" s="290">
        <f t="shared" ref="C27:S27" si="0">SUM(C22:C25)</f>
        <v>0.6</v>
      </c>
      <c r="D27" s="291">
        <f t="shared" si="0"/>
        <v>1.2</v>
      </c>
      <c r="E27" s="290">
        <f t="shared" si="0"/>
        <v>1.05</v>
      </c>
      <c r="F27" s="290">
        <f t="shared" si="0"/>
        <v>0.6</v>
      </c>
      <c r="G27" s="294">
        <f t="shared" si="0"/>
        <v>0.6</v>
      </c>
      <c r="H27" s="293">
        <f t="shared" si="0"/>
        <v>6805</v>
      </c>
      <c r="I27" s="290">
        <f t="shared" si="0"/>
        <v>267</v>
      </c>
      <c r="J27" s="290">
        <f t="shared" si="0"/>
        <v>128</v>
      </c>
      <c r="K27" s="290">
        <f t="shared" si="0"/>
        <v>0</v>
      </c>
      <c r="L27" s="292">
        <f t="shared" si="0"/>
        <v>7200</v>
      </c>
      <c r="M27" s="289">
        <f t="shared" si="0"/>
        <v>6605.12</v>
      </c>
      <c r="N27" s="290">
        <f t="shared" si="0"/>
        <v>267.29000000000002</v>
      </c>
      <c r="O27" s="290">
        <f t="shared" si="0"/>
        <v>127.59</v>
      </c>
      <c r="P27" s="290">
        <f t="shared" si="0"/>
        <v>0</v>
      </c>
      <c r="Q27" s="290">
        <f t="shared" si="0"/>
        <v>200</v>
      </c>
      <c r="R27" s="290">
        <f t="shared" si="0"/>
        <v>0</v>
      </c>
      <c r="S27" s="292">
        <f t="shared" si="0"/>
        <v>7200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342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343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67" t="s">
        <v>230</v>
      </c>
      <c r="M30" s="667"/>
      <c r="N30" s="667"/>
      <c r="O30" s="667"/>
      <c r="P30" s="667"/>
      <c r="Q30" s="224"/>
      <c r="R30" s="224"/>
      <c r="S30" s="224"/>
    </row>
    <row r="31" spans="1:19">
      <c r="A31" s="664"/>
      <c r="B31" s="664"/>
      <c r="C31" s="232"/>
      <c r="D31" s="224"/>
      <c r="E31" s="224"/>
      <c r="F31" s="224"/>
      <c r="G31" s="665" t="s">
        <v>232</v>
      </c>
      <c r="H31" s="665"/>
      <c r="I31" s="295"/>
      <c r="J31" s="295"/>
      <c r="K31" s="295"/>
      <c r="L31" s="295"/>
      <c r="M31" s="298" t="s">
        <v>233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281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67" t="s">
        <v>235</v>
      </c>
      <c r="M33" s="667"/>
      <c r="N33" s="667"/>
      <c r="O33" s="667"/>
      <c r="P33" s="667"/>
      <c r="Q33" s="224"/>
      <c r="R33" s="224"/>
      <c r="S33" s="224"/>
    </row>
    <row r="34" spans="1:19">
      <c r="A34" s="664"/>
      <c r="B34" s="664"/>
      <c r="C34" s="232"/>
      <c r="D34" s="224"/>
      <c r="E34" s="224"/>
      <c r="F34" s="224"/>
      <c r="G34" s="665" t="s">
        <v>232</v>
      </c>
      <c r="H34" s="665"/>
      <c r="I34" s="295"/>
      <c r="J34" s="295"/>
      <c r="K34" s="295"/>
      <c r="L34" s="295"/>
      <c r="M34" s="298" t="s">
        <v>233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</sheetData>
  <mergeCells count="40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rintOptions horizontalCentered="1"/>
  <pageMargins left="0" right="0" top="0" bottom="0" header="0.31496062992125984" footer="0.31496062992125984"/>
  <pageSetup paperSize="9" scale="8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88671875" customWidth="1"/>
    <col min="3" max="3" width="7.44140625" customWidth="1"/>
    <col min="4" max="5" width="7.5546875" customWidth="1"/>
    <col min="6" max="6" width="7.21875" customWidth="1"/>
    <col min="9" max="9" width="7.77734375" customWidth="1"/>
    <col min="15" max="15" width="7.88671875" customWidth="1"/>
    <col min="17" max="17" width="8.109375" customWidth="1"/>
    <col min="18" max="18" width="7.6640625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91" t="s">
        <v>309</v>
      </c>
      <c r="P1" s="691"/>
      <c r="Q1" s="691"/>
      <c r="R1" s="691"/>
      <c r="S1" s="691"/>
    </row>
    <row r="2" spans="1:19" ht="15.6" customHeight="1">
      <c r="A2" s="224"/>
      <c r="B2" s="692" t="s">
        <v>248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225"/>
      <c r="O2" s="691"/>
      <c r="P2" s="691"/>
      <c r="Q2" s="691"/>
      <c r="R2" s="691"/>
      <c r="S2" s="691"/>
    </row>
    <row r="3" spans="1:19">
      <c r="A3" s="224"/>
      <c r="B3" s="224"/>
      <c r="C3" s="224"/>
      <c r="D3" s="224"/>
      <c r="E3" s="224"/>
      <c r="F3" s="224"/>
      <c r="G3" s="224"/>
      <c r="H3" s="224" t="s">
        <v>310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93" t="s">
        <v>447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94"/>
      <c r="K6" s="694"/>
      <c r="L6" s="694"/>
      <c r="M6" s="694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94" t="s">
        <v>499</v>
      </c>
      <c r="E7" s="694"/>
      <c r="F7" s="694"/>
      <c r="G7" s="694"/>
      <c r="H7" s="694"/>
      <c r="I7" s="694"/>
      <c r="J7" s="694"/>
      <c r="K7" s="694"/>
      <c r="L7" s="694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95" t="s">
        <v>311</v>
      </c>
      <c r="F8" s="695"/>
      <c r="G8" s="695"/>
      <c r="H8" s="695"/>
      <c r="I8" s="695"/>
      <c r="J8" s="695"/>
      <c r="K8" s="695"/>
      <c r="L8" s="695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64"/>
      <c r="K9" s="664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94"/>
      <c r="C10" s="694"/>
      <c r="D10" s="234"/>
      <c r="E10" s="234"/>
      <c r="F10" s="235"/>
      <c r="G10" s="235"/>
      <c r="H10" s="233"/>
      <c r="I10" s="233"/>
      <c r="J10" s="696"/>
      <c r="K10" s="696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312</v>
      </c>
      <c r="J12" s="697" t="s">
        <v>313</v>
      </c>
      <c r="K12" s="697"/>
      <c r="L12" s="697"/>
      <c r="M12" s="697"/>
      <c r="N12" s="697"/>
      <c r="O12" s="697"/>
      <c r="P12" s="664"/>
      <c r="Q12" s="664"/>
      <c r="R12" s="672">
        <v>5</v>
      </c>
      <c r="S12" s="673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70"/>
      <c r="J13" s="670"/>
      <c r="K13" s="670"/>
      <c r="L13" s="670"/>
      <c r="M13" s="670"/>
      <c r="N13" s="670"/>
      <c r="O13" s="670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71" t="s">
        <v>314</v>
      </c>
      <c r="I14" s="671"/>
      <c r="J14" s="671"/>
      <c r="K14" s="671"/>
      <c r="L14" s="671"/>
      <c r="M14" s="671"/>
      <c r="N14" s="671"/>
      <c r="O14" s="671"/>
      <c r="P14" s="224"/>
      <c r="Q14" s="237"/>
      <c r="R14" s="672" t="s">
        <v>237</v>
      </c>
      <c r="S14" s="673"/>
    </row>
    <row r="15" spans="1:19">
      <c r="A15" s="248"/>
      <c r="B15" s="246"/>
      <c r="C15" s="249" t="s">
        <v>315</v>
      </c>
      <c r="D15" s="249"/>
      <c r="E15" s="250"/>
      <c r="F15" s="250"/>
      <c r="G15" s="251"/>
      <c r="H15" s="670"/>
      <c r="I15" s="670"/>
      <c r="J15" s="670"/>
      <c r="K15" s="670"/>
      <c r="L15" s="670"/>
      <c r="M15" s="670"/>
      <c r="N15" s="670"/>
      <c r="O15" s="674"/>
      <c r="P15" s="252">
        <v>10</v>
      </c>
      <c r="Q15" s="253" t="s">
        <v>26</v>
      </c>
      <c r="R15" s="254" t="s">
        <v>27</v>
      </c>
      <c r="S15" s="254" t="s">
        <v>28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344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49"/>
      <c r="H17" s="251"/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75" t="s">
        <v>318</v>
      </c>
      <c r="B18" s="678" t="s">
        <v>319</v>
      </c>
      <c r="C18" s="679"/>
      <c r="D18" s="679"/>
      <c r="E18" s="679"/>
      <c r="F18" s="679"/>
      <c r="G18" s="680"/>
      <c r="H18" s="681" t="s">
        <v>320</v>
      </c>
      <c r="I18" s="681"/>
      <c r="J18" s="681"/>
      <c r="K18" s="681"/>
      <c r="L18" s="682"/>
      <c r="M18" s="683" t="s">
        <v>321</v>
      </c>
      <c r="N18" s="681"/>
      <c r="O18" s="681"/>
      <c r="P18" s="681"/>
      <c r="Q18" s="681"/>
      <c r="R18" s="681"/>
      <c r="S18" s="682"/>
    </row>
    <row r="19" spans="1:19" ht="14.4" customHeight="1">
      <c r="A19" s="676"/>
      <c r="B19" s="684" t="s">
        <v>322</v>
      </c>
      <c r="C19" s="685"/>
      <c r="D19" s="685"/>
      <c r="E19" s="685" t="s">
        <v>323</v>
      </c>
      <c r="F19" s="685"/>
      <c r="G19" s="686"/>
      <c r="H19" s="689" t="s">
        <v>324</v>
      </c>
      <c r="I19" s="666" t="s">
        <v>325</v>
      </c>
      <c r="J19" s="666" t="s">
        <v>326</v>
      </c>
      <c r="K19" s="669" t="s">
        <v>327</v>
      </c>
      <c r="L19" s="690" t="s">
        <v>328</v>
      </c>
      <c r="M19" s="668" t="s">
        <v>324</v>
      </c>
      <c r="N19" s="666" t="s">
        <v>325</v>
      </c>
      <c r="O19" s="666" t="s">
        <v>326</v>
      </c>
      <c r="P19" s="669" t="s">
        <v>329</v>
      </c>
      <c r="Q19" s="666" t="s">
        <v>330</v>
      </c>
      <c r="R19" s="666" t="s">
        <v>331</v>
      </c>
      <c r="S19" s="687" t="s">
        <v>328</v>
      </c>
    </row>
    <row r="20" spans="1:19" ht="53.4">
      <c r="A20" s="677"/>
      <c r="B20" s="261" t="s">
        <v>332</v>
      </c>
      <c r="C20" s="260" t="s">
        <v>333</v>
      </c>
      <c r="D20" s="260" t="s">
        <v>334</v>
      </c>
      <c r="E20" s="262" t="s">
        <v>332</v>
      </c>
      <c r="F20" s="260" t="s">
        <v>333</v>
      </c>
      <c r="G20" s="263" t="s">
        <v>335</v>
      </c>
      <c r="H20" s="689"/>
      <c r="I20" s="666"/>
      <c r="J20" s="666"/>
      <c r="K20" s="669"/>
      <c r="L20" s="690"/>
      <c r="M20" s="668"/>
      <c r="N20" s="666"/>
      <c r="O20" s="666"/>
      <c r="P20" s="669"/>
      <c r="Q20" s="666"/>
      <c r="R20" s="666"/>
      <c r="S20" s="688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336</v>
      </c>
      <c r="B22" s="272"/>
      <c r="C22" s="273"/>
      <c r="D22" s="274"/>
      <c r="E22" s="275"/>
      <c r="F22" s="273"/>
      <c r="G22" s="300"/>
      <c r="H22" s="277"/>
      <c r="I22" s="273"/>
      <c r="J22" s="273"/>
      <c r="K22" s="274"/>
      <c r="L22" s="278">
        <f>SUM(H22:K22)</f>
        <v>0</v>
      </c>
      <c r="M22" s="272"/>
      <c r="N22" s="273"/>
      <c r="O22" s="273"/>
      <c r="P22" s="273"/>
      <c r="Q22" s="275"/>
      <c r="R22" s="275"/>
      <c r="S22" s="278">
        <f>SUM(M22:R22)</f>
        <v>0</v>
      </c>
    </row>
    <row r="23" spans="1:19" ht="31.2" customHeight="1">
      <c r="A23" s="271" t="s">
        <v>337</v>
      </c>
      <c r="B23" s="272">
        <v>4</v>
      </c>
      <c r="C23" s="273">
        <v>4</v>
      </c>
      <c r="D23" s="274">
        <v>4</v>
      </c>
      <c r="E23" s="275">
        <v>4</v>
      </c>
      <c r="F23" s="273">
        <v>4</v>
      </c>
      <c r="G23" s="276">
        <v>3.75</v>
      </c>
      <c r="H23" s="277">
        <v>55823</v>
      </c>
      <c r="I23" s="273">
        <v>2800</v>
      </c>
      <c r="J23" s="273">
        <v>1250</v>
      </c>
      <c r="K23" s="274"/>
      <c r="L23" s="278">
        <f>SUM(H23:K23)</f>
        <v>59873</v>
      </c>
      <c r="M23" s="272">
        <v>55925.01</v>
      </c>
      <c r="N23" s="273">
        <v>2626.12</v>
      </c>
      <c r="O23" s="273">
        <v>1215.8800000000001</v>
      </c>
      <c r="P23" s="273">
        <v>432.99</v>
      </c>
      <c r="Q23" s="275">
        <v>4200</v>
      </c>
      <c r="R23" s="275"/>
      <c r="S23" s="279">
        <f>SUM(M23:R23)</f>
        <v>64400</v>
      </c>
    </row>
    <row r="24" spans="1:19" ht="21" customHeight="1">
      <c r="A24" s="271" t="s">
        <v>338</v>
      </c>
      <c r="B24" s="272"/>
      <c r="C24" s="273"/>
      <c r="D24" s="274"/>
      <c r="E24" s="275"/>
      <c r="F24" s="273"/>
      <c r="G24" s="300"/>
      <c r="H24" s="277"/>
      <c r="I24" s="273"/>
      <c r="J24" s="273"/>
      <c r="K24" s="274"/>
      <c r="L24" s="278">
        <f>SUM(H24:K24)</f>
        <v>0</v>
      </c>
      <c r="M24" s="272"/>
      <c r="N24" s="273"/>
      <c r="O24" s="273"/>
      <c r="P24" s="273"/>
      <c r="Q24" s="275"/>
      <c r="R24" s="275"/>
      <c r="S24" s="278">
        <f>SUM(M24:R24)</f>
        <v>0</v>
      </c>
    </row>
    <row r="25" spans="1:19" ht="20.399999999999999" customHeight="1">
      <c r="A25" s="271" t="s">
        <v>339</v>
      </c>
      <c r="B25" s="272"/>
      <c r="C25" s="273">
        <v>0.5</v>
      </c>
      <c r="D25" s="274">
        <v>0.5</v>
      </c>
      <c r="E25" s="275"/>
      <c r="F25" s="273"/>
      <c r="G25" s="300"/>
      <c r="H25" s="277">
        <v>4567</v>
      </c>
      <c r="I25" s="273"/>
      <c r="J25" s="273"/>
      <c r="K25" s="274"/>
      <c r="L25" s="278">
        <f>SUM(H25:K25)</f>
        <v>4567</v>
      </c>
      <c r="M25" s="272"/>
      <c r="N25" s="273"/>
      <c r="O25" s="273"/>
      <c r="P25" s="273"/>
      <c r="Q25" s="275"/>
      <c r="R25" s="275"/>
      <c r="S25" s="278">
        <f>SUM(M25:R25)</f>
        <v>0</v>
      </c>
    </row>
    <row r="26" spans="1:19" ht="39" customHeight="1">
      <c r="A26" s="280" t="s">
        <v>340</v>
      </c>
      <c r="B26" s="281"/>
      <c r="C26" s="282"/>
      <c r="D26" s="283"/>
      <c r="E26" s="284"/>
      <c r="F26" s="282"/>
      <c r="G26" s="299"/>
      <c r="H26" s="286"/>
      <c r="I26" s="282"/>
      <c r="J26" s="282"/>
      <c r="K26" s="283"/>
      <c r="L26" s="278">
        <f>SUM(H26:K26)</f>
        <v>0</v>
      </c>
      <c r="M26" s="281"/>
      <c r="N26" s="282"/>
      <c r="O26" s="282"/>
      <c r="P26" s="282"/>
      <c r="Q26" s="284"/>
      <c r="R26" s="284"/>
      <c r="S26" s="287"/>
    </row>
    <row r="27" spans="1:19" ht="15" thickBot="1">
      <c r="A27" s="288" t="s">
        <v>341</v>
      </c>
      <c r="B27" s="289">
        <f>SUM(B22:B25)</f>
        <v>4</v>
      </c>
      <c r="C27" s="290">
        <f t="shared" ref="C27:S27" si="0">SUM(C22:C25)</f>
        <v>4.5</v>
      </c>
      <c r="D27" s="290">
        <f t="shared" si="0"/>
        <v>4.5</v>
      </c>
      <c r="E27" s="290">
        <f t="shared" si="0"/>
        <v>4</v>
      </c>
      <c r="F27" s="290">
        <f t="shared" si="0"/>
        <v>4</v>
      </c>
      <c r="G27" s="292">
        <f t="shared" si="0"/>
        <v>3.75</v>
      </c>
      <c r="H27" s="293">
        <f t="shared" si="0"/>
        <v>60390</v>
      </c>
      <c r="I27" s="290">
        <f t="shared" si="0"/>
        <v>2800</v>
      </c>
      <c r="J27" s="290">
        <f t="shared" si="0"/>
        <v>1250</v>
      </c>
      <c r="K27" s="290">
        <f t="shared" si="0"/>
        <v>0</v>
      </c>
      <c r="L27" s="292">
        <f t="shared" si="0"/>
        <v>64440</v>
      </c>
      <c r="M27" s="289">
        <f t="shared" si="0"/>
        <v>55925.01</v>
      </c>
      <c r="N27" s="290">
        <f t="shared" si="0"/>
        <v>2626.12</v>
      </c>
      <c r="O27" s="290">
        <f t="shared" si="0"/>
        <v>1215.8800000000001</v>
      </c>
      <c r="P27" s="290">
        <f t="shared" si="0"/>
        <v>432.99</v>
      </c>
      <c r="Q27" s="290">
        <f t="shared" si="0"/>
        <v>4200</v>
      </c>
      <c r="R27" s="290">
        <f t="shared" si="0"/>
        <v>0</v>
      </c>
      <c r="S27" s="292">
        <f t="shared" si="0"/>
        <v>64400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342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343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67" t="s">
        <v>230</v>
      </c>
      <c r="M30" s="667"/>
      <c r="N30" s="667"/>
      <c r="O30" s="667"/>
      <c r="P30" s="667"/>
      <c r="Q30" s="224"/>
      <c r="R30" s="224"/>
      <c r="S30" s="224"/>
    </row>
    <row r="31" spans="1:19">
      <c r="A31" s="664"/>
      <c r="B31" s="664"/>
      <c r="C31" s="232"/>
      <c r="D31" s="224"/>
      <c r="E31" s="224"/>
      <c r="F31" s="224"/>
      <c r="G31" s="665" t="s">
        <v>232</v>
      </c>
      <c r="H31" s="665"/>
      <c r="I31" s="295"/>
      <c r="J31" s="295"/>
      <c r="K31" s="295"/>
      <c r="L31" s="295"/>
      <c r="M31" s="298" t="s">
        <v>233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281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67" t="s">
        <v>235</v>
      </c>
      <c r="M33" s="667"/>
      <c r="N33" s="667"/>
      <c r="O33" s="667"/>
      <c r="P33" s="667"/>
      <c r="Q33" s="224"/>
      <c r="R33" s="224"/>
      <c r="S33" s="224"/>
    </row>
    <row r="34" spans="1:19">
      <c r="A34" s="664"/>
      <c r="B34" s="664"/>
      <c r="C34" s="232"/>
      <c r="D34" s="224"/>
      <c r="E34" s="224"/>
      <c r="F34" s="224"/>
      <c r="G34" s="665" t="s">
        <v>232</v>
      </c>
      <c r="H34" s="665"/>
      <c r="I34" s="295"/>
      <c r="J34" s="295"/>
      <c r="K34" s="295"/>
      <c r="L34" s="295"/>
      <c r="M34" s="298" t="s">
        <v>233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</sheetData>
  <mergeCells count="40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D7" sqref="D7:L7"/>
    </sheetView>
  </sheetViews>
  <sheetFormatPr defaultRowHeight="14.4"/>
  <cols>
    <col min="1" max="1" width="21.109375" customWidth="1"/>
    <col min="2" max="2" width="7.21875" customWidth="1"/>
    <col min="3" max="3" width="8" customWidth="1"/>
    <col min="4" max="4" width="8.109375" customWidth="1"/>
    <col min="5" max="6" width="7.88671875" customWidth="1"/>
    <col min="8" max="8" width="8.21875" customWidth="1"/>
    <col min="9" max="9" width="7.77734375" customWidth="1"/>
    <col min="15" max="15" width="7.109375" customWidth="1"/>
    <col min="17" max="18" width="8" customWidth="1"/>
    <col min="19" max="19" width="9.33203125" customWidth="1"/>
  </cols>
  <sheetData>
    <row r="1" spans="1:19" ht="14.4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91" t="s">
        <v>309</v>
      </c>
      <c r="P1" s="691"/>
      <c r="Q1" s="691"/>
      <c r="R1" s="691"/>
      <c r="S1" s="691"/>
    </row>
    <row r="2" spans="1:19" ht="15.6" customHeight="1">
      <c r="A2" s="224"/>
      <c r="B2" s="692" t="s">
        <v>248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225"/>
      <c r="O2" s="691"/>
      <c r="P2" s="691"/>
      <c r="Q2" s="691"/>
      <c r="R2" s="691"/>
      <c r="S2" s="691"/>
    </row>
    <row r="3" spans="1:19">
      <c r="A3" s="224"/>
      <c r="B3" s="224"/>
      <c r="C3" s="224"/>
      <c r="D3" s="224"/>
      <c r="E3" s="224"/>
      <c r="F3" s="224"/>
      <c r="G3" s="224"/>
      <c r="H3" s="224" t="s">
        <v>310</v>
      </c>
      <c r="I3" s="226"/>
      <c r="J3" s="226"/>
      <c r="K3" s="226"/>
      <c r="L3" s="226"/>
      <c r="M3" s="226"/>
      <c r="N3" s="227"/>
      <c r="O3" s="227"/>
      <c r="P3" s="227"/>
      <c r="Q3" s="227"/>
      <c r="R3" s="227"/>
      <c r="S3" s="227"/>
    </row>
    <row r="4" spans="1:19">
      <c r="A4" s="224"/>
      <c r="B4" s="224"/>
      <c r="C4" s="224"/>
      <c r="D4" s="224"/>
      <c r="E4" s="224"/>
      <c r="F4" s="224"/>
      <c r="G4" s="224"/>
      <c r="H4" s="224"/>
      <c r="I4" s="226"/>
      <c r="J4" s="226"/>
      <c r="K4" s="226"/>
      <c r="L4" s="226"/>
      <c r="M4" s="226"/>
      <c r="N4" s="227"/>
      <c r="O4" s="227"/>
      <c r="P4" s="227"/>
      <c r="Q4" s="227"/>
      <c r="R4" s="227"/>
      <c r="S4" s="227"/>
    </row>
    <row r="5" spans="1:19" ht="14.4" customHeight="1">
      <c r="A5" s="693" t="s">
        <v>447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</row>
    <row r="6" spans="1:19">
      <c r="A6" s="228"/>
      <c r="B6" s="228"/>
      <c r="C6" s="228"/>
      <c r="D6" s="228"/>
      <c r="E6" s="228"/>
      <c r="F6" s="228"/>
      <c r="G6" s="228"/>
      <c r="H6" s="228"/>
      <c r="I6" s="228"/>
      <c r="J6" s="694"/>
      <c r="K6" s="694"/>
      <c r="L6" s="694"/>
      <c r="M6" s="694"/>
      <c r="N6" s="228"/>
      <c r="O6" s="228"/>
      <c r="P6" s="228"/>
      <c r="Q6" s="228"/>
      <c r="R6" s="228"/>
      <c r="S6" s="228"/>
    </row>
    <row r="7" spans="1:19">
      <c r="A7" s="229"/>
      <c r="B7" s="229"/>
      <c r="C7" s="229"/>
      <c r="D7" s="694" t="s">
        <v>499</v>
      </c>
      <c r="E7" s="694"/>
      <c r="F7" s="694"/>
      <c r="G7" s="694"/>
      <c r="H7" s="694"/>
      <c r="I7" s="694"/>
      <c r="J7" s="694"/>
      <c r="K7" s="694"/>
      <c r="L7" s="694"/>
      <c r="M7" s="230"/>
      <c r="N7" s="229"/>
      <c r="O7" s="229"/>
      <c r="P7" s="229"/>
      <c r="Q7" s="229"/>
      <c r="R7" s="229"/>
      <c r="S7" s="229"/>
    </row>
    <row r="8" spans="1:19" ht="14.4" customHeight="1">
      <c r="A8" s="229"/>
      <c r="B8" s="229"/>
      <c r="C8" s="229"/>
      <c r="D8" s="229"/>
      <c r="E8" s="695" t="s">
        <v>311</v>
      </c>
      <c r="F8" s="695"/>
      <c r="G8" s="695"/>
      <c r="H8" s="695"/>
      <c r="I8" s="695"/>
      <c r="J8" s="695"/>
      <c r="K8" s="695"/>
      <c r="L8" s="695"/>
      <c r="M8" s="230"/>
      <c r="N8" s="229"/>
      <c r="O8" s="229"/>
      <c r="P8" s="229"/>
      <c r="Q8" s="229"/>
      <c r="R8" s="229"/>
      <c r="S8" s="229"/>
    </row>
    <row r="9" spans="1:19">
      <c r="A9" s="231"/>
      <c r="B9" s="232"/>
      <c r="C9" s="232"/>
      <c r="D9" s="232"/>
      <c r="E9" s="232"/>
      <c r="F9" s="232"/>
      <c r="G9" s="232"/>
      <c r="H9" s="233"/>
      <c r="I9" s="233"/>
      <c r="J9" s="664"/>
      <c r="K9" s="664"/>
      <c r="L9" s="224"/>
      <c r="M9" s="224"/>
      <c r="N9" s="229"/>
      <c r="O9" s="229"/>
      <c r="P9" s="229"/>
      <c r="Q9" s="229"/>
      <c r="R9" s="229"/>
      <c r="S9" s="229"/>
    </row>
    <row r="10" spans="1:19">
      <c r="A10" s="233"/>
      <c r="B10" s="694"/>
      <c r="C10" s="694"/>
      <c r="D10" s="234"/>
      <c r="E10" s="234"/>
      <c r="F10" s="235"/>
      <c r="G10" s="235"/>
      <c r="H10" s="233"/>
      <c r="I10" s="233"/>
      <c r="J10" s="696"/>
      <c r="K10" s="696"/>
      <c r="L10" s="224"/>
      <c r="M10" s="224"/>
      <c r="N10" s="224"/>
      <c r="O10" s="224"/>
      <c r="P10" s="224"/>
      <c r="Q10" s="237"/>
      <c r="R10" s="237"/>
      <c r="S10" s="237"/>
    </row>
    <row r="11" spans="1:19">
      <c r="A11" s="238"/>
      <c r="B11" s="239"/>
      <c r="C11" s="240"/>
      <c r="D11" s="241"/>
      <c r="E11" s="235"/>
      <c r="F11" s="235"/>
      <c r="G11" s="235"/>
      <c r="H11" s="233"/>
      <c r="I11" s="233"/>
      <c r="J11" s="236"/>
      <c r="K11" s="236"/>
      <c r="L11" s="224"/>
      <c r="M11" s="224"/>
      <c r="N11" s="224"/>
      <c r="O11" s="224"/>
      <c r="P11" s="224"/>
      <c r="Q11" s="237"/>
      <c r="R11" s="237"/>
      <c r="S11" s="237"/>
    </row>
    <row r="12" spans="1:19">
      <c r="A12" s="242"/>
      <c r="B12" s="243"/>
      <c r="C12" s="243"/>
      <c r="D12" s="244"/>
      <c r="E12" s="232"/>
      <c r="F12" s="232"/>
      <c r="G12" s="232"/>
      <c r="H12" s="233"/>
      <c r="I12" s="245" t="s">
        <v>312</v>
      </c>
      <c r="J12" s="697" t="s">
        <v>313</v>
      </c>
      <c r="K12" s="697"/>
      <c r="L12" s="697"/>
      <c r="M12" s="697"/>
      <c r="N12" s="697"/>
      <c r="O12" s="697"/>
      <c r="P12" s="664"/>
      <c r="Q12" s="664"/>
      <c r="R12" s="672">
        <v>5</v>
      </c>
      <c r="S12" s="673"/>
    </row>
    <row r="13" spans="1:19">
      <c r="A13" s="242"/>
      <c r="B13" s="246"/>
      <c r="C13" s="246"/>
      <c r="D13" s="246"/>
      <c r="E13" s="247"/>
      <c r="F13" s="247"/>
      <c r="G13" s="247"/>
      <c r="H13" s="233"/>
      <c r="I13" s="670"/>
      <c r="J13" s="670"/>
      <c r="K13" s="670"/>
      <c r="L13" s="670"/>
      <c r="M13" s="670"/>
      <c r="N13" s="670"/>
      <c r="O13" s="670"/>
      <c r="P13" s="224"/>
      <c r="Q13" s="237"/>
      <c r="R13" s="237"/>
      <c r="S13" s="237"/>
    </row>
    <row r="14" spans="1:19">
      <c r="A14" s="242"/>
      <c r="B14" s="246"/>
      <c r="C14" s="246"/>
      <c r="D14" s="246"/>
      <c r="E14" s="247"/>
      <c r="F14" s="247"/>
      <c r="G14" s="247"/>
      <c r="H14" s="671" t="s">
        <v>314</v>
      </c>
      <c r="I14" s="671"/>
      <c r="J14" s="671"/>
      <c r="K14" s="671"/>
      <c r="L14" s="671"/>
      <c r="M14" s="671"/>
      <c r="N14" s="671"/>
      <c r="O14" s="671"/>
      <c r="P14" s="224"/>
      <c r="Q14" s="237"/>
      <c r="R14" s="672" t="s">
        <v>237</v>
      </c>
      <c r="S14" s="673"/>
    </row>
    <row r="15" spans="1:19">
      <c r="A15" s="248"/>
      <c r="B15" s="246"/>
      <c r="C15" s="249" t="s">
        <v>315</v>
      </c>
      <c r="D15" s="249"/>
      <c r="E15" s="250"/>
      <c r="F15" s="250"/>
      <c r="G15" s="251"/>
      <c r="H15" s="670"/>
      <c r="I15" s="670"/>
      <c r="J15" s="670"/>
      <c r="K15" s="670"/>
      <c r="L15" s="670"/>
      <c r="M15" s="670"/>
      <c r="N15" s="670"/>
      <c r="O15" s="674"/>
      <c r="P15" s="252">
        <v>10</v>
      </c>
      <c r="Q15" s="253" t="s">
        <v>26</v>
      </c>
      <c r="R15" s="254" t="s">
        <v>27</v>
      </c>
      <c r="S15" s="254" t="s">
        <v>28</v>
      </c>
    </row>
    <row r="16" spans="1:19">
      <c r="A16" s="255"/>
      <c r="B16" s="246"/>
      <c r="C16" s="246"/>
      <c r="D16" s="246"/>
      <c r="E16" s="256"/>
      <c r="F16" s="256"/>
      <c r="G16" s="256"/>
      <c r="H16" s="257" t="s">
        <v>345</v>
      </c>
      <c r="I16" s="257"/>
      <c r="J16" s="257"/>
      <c r="K16" s="257"/>
      <c r="L16" s="257"/>
      <c r="M16" s="257"/>
      <c r="N16" s="257"/>
      <c r="O16" s="257"/>
      <c r="P16" s="258"/>
      <c r="Q16" s="258"/>
      <c r="R16" s="258"/>
      <c r="S16" s="258"/>
    </row>
    <row r="17" spans="1:19" ht="15" thickBot="1">
      <c r="A17" s="242"/>
      <c r="B17" s="259"/>
      <c r="C17" s="259"/>
      <c r="D17" s="243"/>
      <c r="E17" s="249"/>
      <c r="F17" s="249"/>
      <c r="G17" s="249"/>
      <c r="H17" s="251"/>
      <c r="I17" s="233"/>
      <c r="J17" s="233"/>
      <c r="K17" s="233"/>
      <c r="L17" s="224"/>
      <c r="M17" s="258"/>
      <c r="N17" s="224"/>
      <c r="O17" s="224"/>
      <c r="P17" s="224"/>
      <c r="Q17" s="258"/>
      <c r="R17" s="258"/>
      <c r="S17" s="258"/>
    </row>
    <row r="18" spans="1:19" ht="14.4" customHeight="1">
      <c r="A18" s="675" t="s">
        <v>318</v>
      </c>
      <c r="B18" s="678" t="s">
        <v>319</v>
      </c>
      <c r="C18" s="679"/>
      <c r="D18" s="679"/>
      <c r="E18" s="679"/>
      <c r="F18" s="679"/>
      <c r="G18" s="680"/>
      <c r="H18" s="681" t="s">
        <v>320</v>
      </c>
      <c r="I18" s="681"/>
      <c r="J18" s="681"/>
      <c r="K18" s="681"/>
      <c r="L18" s="682"/>
      <c r="M18" s="683" t="s">
        <v>321</v>
      </c>
      <c r="N18" s="681"/>
      <c r="O18" s="681"/>
      <c r="P18" s="681"/>
      <c r="Q18" s="681"/>
      <c r="R18" s="681"/>
      <c r="S18" s="682"/>
    </row>
    <row r="19" spans="1:19" ht="14.4" customHeight="1">
      <c r="A19" s="676"/>
      <c r="B19" s="684" t="s">
        <v>322</v>
      </c>
      <c r="C19" s="685"/>
      <c r="D19" s="685"/>
      <c r="E19" s="685" t="s">
        <v>323</v>
      </c>
      <c r="F19" s="685"/>
      <c r="G19" s="686"/>
      <c r="H19" s="689" t="s">
        <v>324</v>
      </c>
      <c r="I19" s="666" t="s">
        <v>325</v>
      </c>
      <c r="J19" s="666" t="s">
        <v>326</v>
      </c>
      <c r="K19" s="669" t="s">
        <v>329</v>
      </c>
      <c r="L19" s="690" t="s">
        <v>328</v>
      </c>
      <c r="M19" s="668" t="s">
        <v>324</v>
      </c>
      <c r="N19" s="666" t="s">
        <v>325</v>
      </c>
      <c r="O19" s="666" t="s">
        <v>326</v>
      </c>
      <c r="P19" s="669" t="s">
        <v>329</v>
      </c>
      <c r="Q19" s="666" t="s">
        <v>330</v>
      </c>
      <c r="R19" s="666" t="s">
        <v>331</v>
      </c>
      <c r="S19" s="687" t="s">
        <v>328</v>
      </c>
    </row>
    <row r="20" spans="1:19" ht="59.4" customHeight="1">
      <c r="A20" s="677"/>
      <c r="B20" s="261" t="s">
        <v>332</v>
      </c>
      <c r="C20" s="260" t="s">
        <v>333</v>
      </c>
      <c r="D20" s="260" t="s">
        <v>334</v>
      </c>
      <c r="E20" s="262" t="s">
        <v>332</v>
      </c>
      <c r="F20" s="260" t="s">
        <v>333</v>
      </c>
      <c r="G20" s="263" t="s">
        <v>335</v>
      </c>
      <c r="H20" s="689"/>
      <c r="I20" s="666"/>
      <c r="J20" s="666"/>
      <c r="K20" s="669"/>
      <c r="L20" s="690"/>
      <c r="M20" s="668"/>
      <c r="N20" s="666"/>
      <c r="O20" s="666"/>
      <c r="P20" s="669"/>
      <c r="Q20" s="666"/>
      <c r="R20" s="666"/>
      <c r="S20" s="688"/>
    </row>
    <row r="21" spans="1:19">
      <c r="A21" s="264">
        <v>1</v>
      </c>
      <c r="B21" s="265">
        <v>2</v>
      </c>
      <c r="C21" s="266">
        <v>3</v>
      </c>
      <c r="D21" s="266">
        <v>4</v>
      </c>
      <c r="E21" s="267">
        <v>5</v>
      </c>
      <c r="F21" s="266">
        <v>6</v>
      </c>
      <c r="G21" s="268">
        <v>7</v>
      </c>
      <c r="H21" s="269">
        <v>8</v>
      </c>
      <c r="I21" s="267">
        <v>9</v>
      </c>
      <c r="J21" s="267">
        <v>10</v>
      </c>
      <c r="K21" s="267">
        <v>11</v>
      </c>
      <c r="L21" s="270">
        <v>12</v>
      </c>
      <c r="M21" s="264">
        <v>13</v>
      </c>
      <c r="N21" s="267">
        <v>14</v>
      </c>
      <c r="O21" s="267">
        <v>15</v>
      </c>
      <c r="P21" s="267">
        <v>16</v>
      </c>
      <c r="Q21" s="267">
        <v>17</v>
      </c>
      <c r="R21" s="267">
        <v>18</v>
      </c>
      <c r="S21" s="270">
        <v>19</v>
      </c>
    </row>
    <row r="22" spans="1:19" ht="54" customHeight="1">
      <c r="A22" s="271" t="s">
        <v>336</v>
      </c>
      <c r="B22" s="272"/>
      <c r="C22" s="273"/>
      <c r="D22" s="274"/>
      <c r="E22" s="275"/>
      <c r="F22" s="273"/>
      <c r="G22" s="300"/>
      <c r="H22" s="277"/>
      <c r="I22" s="273"/>
      <c r="J22" s="273"/>
      <c r="K22" s="274"/>
      <c r="L22" s="278">
        <f>SUM(H22:K22)</f>
        <v>0</v>
      </c>
      <c r="M22" s="272"/>
      <c r="N22" s="273"/>
      <c r="O22" s="273"/>
      <c r="P22" s="273"/>
      <c r="Q22" s="275"/>
      <c r="R22" s="275"/>
      <c r="S22" s="278">
        <f>SUM(M22:R22)</f>
        <v>0</v>
      </c>
    </row>
    <row r="23" spans="1:19" ht="31.2" customHeight="1">
      <c r="A23" s="271" t="s">
        <v>337</v>
      </c>
      <c r="B23" s="272">
        <v>9</v>
      </c>
      <c r="C23" s="273">
        <v>9</v>
      </c>
      <c r="D23" s="274">
        <v>9</v>
      </c>
      <c r="E23" s="275">
        <v>9</v>
      </c>
      <c r="F23" s="273">
        <v>9</v>
      </c>
      <c r="G23" s="276">
        <v>9</v>
      </c>
      <c r="H23" s="332">
        <v>67882</v>
      </c>
      <c r="I23" s="333">
        <v>4600</v>
      </c>
      <c r="J23" s="273"/>
      <c r="K23" s="274">
        <v>40600</v>
      </c>
      <c r="L23" s="278">
        <f>SUM(H23:K23)</f>
        <v>113082</v>
      </c>
      <c r="M23" s="272">
        <v>67260.87</v>
      </c>
      <c r="N23" s="273">
        <v>3207.45</v>
      </c>
      <c r="O23" s="273"/>
      <c r="P23" s="273">
        <v>40587.43</v>
      </c>
      <c r="Q23" s="275">
        <v>3050</v>
      </c>
      <c r="R23" s="275"/>
      <c r="S23" s="279">
        <f>SUM(M23:R23)</f>
        <v>114105.75</v>
      </c>
    </row>
    <row r="24" spans="1:19" ht="21" customHeight="1">
      <c r="A24" s="271" t="s">
        <v>338</v>
      </c>
      <c r="B24" s="272">
        <v>0.25</v>
      </c>
      <c r="C24" s="273">
        <v>0.25</v>
      </c>
      <c r="D24" s="274">
        <v>0.25</v>
      </c>
      <c r="E24" s="275">
        <v>0.25</v>
      </c>
      <c r="F24" s="273">
        <v>0.25</v>
      </c>
      <c r="G24" s="276">
        <v>0.17</v>
      </c>
      <c r="H24" s="332">
        <v>2484</v>
      </c>
      <c r="I24" s="333"/>
      <c r="J24" s="333"/>
      <c r="K24" s="453"/>
      <c r="L24" s="454">
        <f>SUM(H24:K24)</f>
        <v>2484</v>
      </c>
      <c r="M24" s="411">
        <v>2194.63</v>
      </c>
      <c r="N24" s="333"/>
      <c r="O24" s="333"/>
      <c r="P24" s="333"/>
      <c r="Q24" s="412">
        <v>100</v>
      </c>
      <c r="R24" s="412"/>
      <c r="S24" s="455">
        <f>SUM(M24:R24)</f>
        <v>2294.63</v>
      </c>
    </row>
    <row r="25" spans="1:19" ht="20.399999999999999" customHeight="1">
      <c r="A25" s="271" t="s">
        <v>339</v>
      </c>
      <c r="B25" s="272">
        <v>1.5</v>
      </c>
      <c r="C25" s="273">
        <v>1.5</v>
      </c>
      <c r="D25" s="274">
        <v>1.5</v>
      </c>
      <c r="E25" s="275">
        <v>1.5</v>
      </c>
      <c r="F25" s="273">
        <v>1.5</v>
      </c>
      <c r="G25" s="276">
        <v>1.5</v>
      </c>
      <c r="H25" s="332">
        <v>11794</v>
      </c>
      <c r="I25" s="333">
        <v>340</v>
      </c>
      <c r="J25" s="333"/>
      <c r="K25" s="453"/>
      <c r="L25" s="454">
        <f>SUM(H25:K25)</f>
        <v>12134</v>
      </c>
      <c r="M25" s="411">
        <v>10622.12</v>
      </c>
      <c r="N25" s="333">
        <v>277.5</v>
      </c>
      <c r="O25" s="333"/>
      <c r="P25" s="333"/>
      <c r="Q25" s="412">
        <v>400</v>
      </c>
      <c r="R25" s="412"/>
      <c r="S25" s="455">
        <f>SUM(M25:R25)</f>
        <v>11299.62</v>
      </c>
    </row>
    <row r="26" spans="1:19" ht="39" customHeight="1">
      <c r="A26" s="280" t="s">
        <v>340</v>
      </c>
      <c r="B26" s="281">
        <v>0.75</v>
      </c>
      <c r="C26" s="282">
        <v>0.75</v>
      </c>
      <c r="D26" s="283">
        <v>0.75</v>
      </c>
      <c r="E26" s="284">
        <v>0.75</v>
      </c>
      <c r="F26" s="282">
        <v>0.75</v>
      </c>
      <c r="G26" s="285">
        <v>0.75</v>
      </c>
      <c r="H26" s="286">
        <v>4995</v>
      </c>
      <c r="I26" s="282"/>
      <c r="J26" s="282"/>
      <c r="K26" s="283"/>
      <c r="L26" s="278">
        <f>SUM(H26:K26)</f>
        <v>4995</v>
      </c>
      <c r="M26" s="281">
        <v>4730.01</v>
      </c>
      <c r="N26" s="282"/>
      <c r="O26" s="282"/>
      <c r="P26" s="282"/>
      <c r="Q26" s="284"/>
      <c r="R26" s="284"/>
      <c r="S26" s="301">
        <v>4730.01</v>
      </c>
    </row>
    <row r="27" spans="1:19" ht="15" thickBot="1">
      <c r="A27" s="288" t="s">
        <v>341</v>
      </c>
      <c r="B27" s="289">
        <f>SUM(B22:B25)</f>
        <v>10.75</v>
      </c>
      <c r="C27" s="290">
        <f t="shared" ref="C27:S27" si="0">SUM(C22:C25)</f>
        <v>10.75</v>
      </c>
      <c r="D27" s="290">
        <f t="shared" si="0"/>
        <v>10.75</v>
      </c>
      <c r="E27" s="290">
        <f t="shared" si="0"/>
        <v>10.75</v>
      </c>
      <c r="F27" s="290">
        <f t="shared" si="0"/>
        <v>10.75</v>
      </c>
      <c r="G27" s="292">
        <f t="shared" si="0"/>
        <v>10.67</v>
      </c>
      <c r="H27" s="293">
        <f t="shared" si="0"/>
        <v>82160</v>
      </c>
      <c r="I27" s="290">
        <f t="shared" si="0"/>
        <v>4940</v>
      </c>
      <c r="J27" s="290">
        <f t="shared" si="0"/>
        <v>0</v>
      </c>
      <c r="K27" s="290">
        <f t="shared" si="0"/>
        <v>40600</v>
      </c>
      <c r="L27" s="292">
        <f t="shared" si="0"/>
        <v>127700</v>
      </c>
      <c r="M27" s="289">
        <f t="shared" si="0"/>
        <v>80077.62</v>
      </c>
      <c r="N27" s="290">
        <f t="shared" si="0"/>
        <v>3484.95</v>
      </c>
      <c r="O27" s="290">
        <f t="shared" si="0"/>
        <v>0</v>
      </c>
      <c r="P27" s="290">
        <f t="shared" si="0"/>
        <v>40587.43</v>
      </c>
      <c r="Q27" s="290">
        <f t="shared" si="0"/>
        <v>3550</v>
      </c>
      <c r="R27" s="290">
        <f t="shared" si="0"/>
        <v>0</v>
      </c>
      <c r="S27" s="292">
        <f t="shared" si="0"/>
        <v>127700</v>
      </c>
    </row>
    <row r="28" spans="1:19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>
      <c r="A29" s="295" t="s">
        <v>342</v>
      </c>
      <c r="B29" s="295"/>
      <c r="C29" s="295"/>
      <c r="D29" s="233"/>
      <c r="E29" s="233"/>
      <c r="F29" s="233"/>
      <c r="G29" s="233"/>
      <c r="H29" s="233"/>
      <c r="I29" s="233"/>
      <c r="J29" s="233"/>
      <c r="K29" s="233"/>
      <c r="L29" s="224"/>
      <c r="M29" s="224"/>
      <c r="N29" s="224"/>
      <c r="O29" s="224"/>
      <c r="P29" s="224"/>
      <c r="Q29" s="224"/>
      <c r="R29" s="224"/>
      <c r="S29" s="224"/>
    </row>
    <row r="30" spans="1:19" ht="15" customHeight="1">
      <c r="A30" s="296" t="s">
        <v>343</v>
      </c>
      <c r="B30" s="296"/>
      <c r="C30" s="296"/>
      <c r="D30" s="224"/>
      <c r="E30" s="297"/>
      <c r="F30" s="297"/>
      <c r="G30" s="297"/>
      <c r="H30" s="297"/>
      <c r="I30" s="297"/>
      <c r="J30" s="296"/>
      <c r="K30" s="296"/>
      <c r="L30" s="667" t="s">
        <v>230</v>
      </c>
      <c r="M30" s="667"/>
      <c r="N30" s="667"/>
      <c r="O30" s="667"/>
      <c r="P30" s="667"/>
      <c r="Q30" s="224"/>
      <c r="R30" s="224"/>
      <c r="S30" s="224"/>
    </row>
    <row r="31" spans="1:19">
      <c r="A31" s="664"/>
      <c r="B31" s="664"/>
      <c r="C31" s="232"/>
      <c r="D31" s="224"/>
      <c r="E31" s="224"/>
      <c r="F31" s="224"/>
      <c r="G31" s="665" t="s">
        <v>232</v>
      </c>
      <c r="H31" s="665"/>
      <c r="I31" s="295"/>
      <c r="J31" s="295"/>
      <c r="K31" s="295"/>
      <c r="L31" s="295"/>
      <c r="M31" s="298" t="s">
        <v>233</v>
      </c>
      <c r="N31" s="298"/>
      <c r="O31" s="232"/>
      <c r="P31" s="224"/>
      <c r="Q31" s="224"/>
      <c r="R31" s="224"/>
      <c r="S31" s="224"/>
    </row>
    <row r="32" spans="1:19" ht="4.2" customHeight="1">
      <c r="A32" s="232"/>
      <c r="B32" s="232"/>
      <c r="C32" s="232"/>
      <c r="D32" s="224"/>
      <c r="E32" s="224"/>
      <c r="F32" s="224"/>
      <c r="G32" s="224"/>
      <c r="H32" s="232"/>
      <c r="I32" s="224"/>
      <c r="J32" s="224"/>
      <c r="K32" s="233"/>
      <c r="L32" s="233"/>
      <c r="M32" s="232"/>
      <c r="N32" s="232"/>
      <c r="O32" s="232"/>
      <c r="P32" s="224"/>
      <c r="Q32" s="224"/>
      <c r="R32" s="224"/>
      <c r="S32" s="224"/>
    </row>
    <row r="33" spans="1:19" ht="14.4" customHeight="1">
      <c r="A33" s="296" t="s">
        <v>281</v>
      </c>
      <c r="B33" s="296"/>
      <c r="C33" s="296"/>
      <c r="D33" s="224"/>
      <c r="E33" s="297"/>
      <c r="F33" s="297"/>
      <c r="G33" s="297"/>
      <c r="H33" s="297"/>
      <c r="I33" s="297"/>
      <c r="J33" s="296"/>
      <c r="K33" s="296"/>
      <c r="L33" s="667" t="s">
        <v>235</v>
      </c>
      <c r="M33" s="667"/>
      <c r="N33" s="667"/>
      <c r="O33" s="667"/>
      <c r="P33" s="667"/>
      <c r="Q33" s="224"/>
      <c r="R33" s="224"/>
      <c r="S33" s="224"/>
    </row>
    <row r="34" spans="1:19">
      <c r="A34" s="664"/>
      <c r="B34" s="664"/>
      <c r="C34" s="232"/>
      <c r="D34" s="224"/>
      <c r="E34" s="224"/>
      <c r="F34" s="224"/>
      <c r="G34" s="665" t="s">
        <v>232</v>
      </c>
      <c r="H34" s="665"/>
      <c r="I34" s="295"/>
      <c r="J34" s="295"/>
      <c r="K34" s="295"/>
      <c r="L34" s="295"/>
      <c r="M34" s="298" t="s">
        <v>233</v>
      </c>
      <c r="N34" s="298"/>
      <c r="O34" s="232"/>
      <c r="P34" s="224"/>
      <c r="Q34" s="224"/>
      <c r="R34" s="224"/>
      <c r="S34" s="224"/>
    </row>
    <row r="35" spans="1:19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</row>
    <row r="36" spans="1:19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</row>
    <row r="37" spans="1:19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</row>
    <row r="38" spans="1:19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</row>
    <row r="39" spans="1:19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</row>
  </sheetData>
  <mergeCells count="40"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S19:S20"/>
    <mergeCell ref="H19:H20"/>
    <mergeCell ref="I19:I20"/>
    <mergeCell ref="J19:J20"/>
    <mergeCell ref="K19:K20"/>
    <mergeCell ref="L19:L20"/>
    <mergeCell ref="A34:B34"/>
    <mergeCell ref="G34:H34"/>
    <mergeCell ref="R19:R20"/>
    <mergeCell ref="L30:P30"/>
    <mergeCell ref="A31:B31"/>
    <mergeCell ref="G31:H31"/>
    <mergeCell ref="L33:P33"/>
    <mergeCell ref="M19:M20"/>
    <mergeCell ref="N19:N20"/>
    <mergeCell ref="O19:O20"/>
    <mergeCell ref="P19:P20"/>
    <mergeCell ref="Q19:Q20"/>
  </mergeCells>
  <dataValidations count="1">
    <dataValidation type="whole" allowBlank="1" showInputMessage="1" showErrorMessage="1" error="1&lt;=kodas&lt;5501" sqref="Q10:Q11 Q13:Q14">
      <formula1>1</formula1>
      <formula2>5501</formula2>
    </dataValidation>
  </dataValidations>
  <pageMargins left="0" right="0" top="0" bottom="0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64"/>
  <sheetViews>
    <sheetView tabSelected="1" topLeftCell="A60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454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20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237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238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SUM(I31+I42+I61+I82+I89+I109+I131+I149+I159)</f>
        <v>746000</v>
      </c>
      <c r="J30" s="44">
        <f>SUM(J31+J42+J61+J82+J89+J109+J131+J149+J159)</f>
        <v>746000</v>
      </c>
      <c r="K30" s="45">
        <f>SUM(K31+K42+K61+K82+K89+K109+K131+K149+K159)</f>
        <v>740928.36</v>
      </c>
      <c r="L30" s="44">
        <f>SUM(L31+L42+L61+L82+L89+L109+L131+L149+L159)</f>
        <v>740928.36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638000</v>
      </c>
      <c r="J31" s="44">
        <f>SUM(J32+J38)</f>
        <v>638000</v>
      </c>
      <c r="K31" s="52">
        <f>SUM(K32+K38)</f>
        <v>637930.64</v>
      </c>
      <c r="L31" s="53">
        <f>SUM(L32+L38)</f>
        <v>637930.64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628800</v>
      </c>
      <c r="J32" s="44">
        <f>SUM(J33)</f>
        <v>628800</v>
      </c>
      <c r="K32" s="45">
        <f>SUM(K33)</f>
        <v>628800</v>
      </c>
      <c r="L32" s="44">
        <f>SUM(L33)</f>
        <v>628800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628800</v>
      </c>
      <c r="J33" s="44">
        <f t="shared" ref="J33:L34" si="0">SUM(J34)</f>
        <v>628800</v>
      </c>
      <c r="K33" s="44">
        <f t="shared" si="0"/>
        <v>628800</v>
      </c>
      <c r="L33" s="44">
        <f t="shared" si="0"/>
        <v>628800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628800</v>
      </c>
      <c r="J34" s="45">
        <f t="shared" si="0"/>
        <v>628800</v>
      </c>
      <c r="K34" s="45">
        <f t="shared" si="0"/>
        <v>628800</v>
      </c>
      <c r="L34" s="45">
        <f t="shared" si="0"/>
        <v>628800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628800</v>
      </c>
      <c r="J35" s="60">
        <v>628800</v>
      </c>
      <c r="K35" s="60">
        <v>628800</v>
      </c>
      <c r="L35" s="60">
        <v>628800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9200</v>
      </c>
      <c r="J38" s="44">
        <f t="shared" si="1"/>
        <v>9200</v>
      </c>
      <c r="K38" s="45">
        <f t="shared" si="1"/>
        <v>9130.64</v>
      </c>
      <c r="L38" s="44">
        <f t="shared" si="1"/>
        <v>9130.64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9200</v>
      </c>
      <c r="J39" s="44">
        <f t="shared" si="1"/>
        <v>9200</v>
      </c>
      <c r="K39" s="44">
        <f t="shared" si="1"/>
        <v>9130.64</v>
      </c>
      <c r="L39" s="44">
        <f t="shared" si="1"/>
        <v>9130.64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9200</v>
      </c>
      <c r="J40" s="44">
        <f t="shared" si="1"/>
        <v>9200</v>
      </c>
      <c r="K40" s="44">
        <f t="shared" si="1"/>
        <v>9130.64</v>
      </c>
      <c r="L40" s="44">
        <f t="shared" si="1"/>
        <v>9130.64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9200</v>
      </c>
      <c r="J41" s="60">
        <v>9200</v>
      </c>
      <c r="K41" s="60">
        <v>9130.64</v>
      </c>
      <c r="L41" s="60">
        <v>9130.64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106200</v>
      </c>
      <c r="J42" s="65">
        <f t="shared" si="2"/>
        <v>106200</v>
      </c>
      <c r="K42" s="64">
        <f t="shared" si="2"/>
        <v>101197.72</v>
      </c>
      <c r="L42" s="64">
        <f t="shared" si="2"/>
        <v>101197.72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106200</v>
      </c>
      <c r="J43" s="45">
        <f t="shared" si="2"/>
        <v>106200</v>
      </c>
      <c r="K43" s="44">
        <f t="shared" si="2"/>
        <v>101197.72</v>
      </c>
      <c r="L43" s="45">
        <f t="shared" si="2"/>
        <v>101197.72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106200</v>
      </c>
      <c r="J44" s="45">
        <f t="shared" si="2"/>
        <v>106200</v>
      </c>
      <c r="K44" s="53">
        <f t="shared" si="2"/>
        <v>101197.72</v>
      </c>
      <c r="L44" s="53">
        <f t="shared" si="2"/>
        <v>101197.72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SUM(I46:I60)</f>
        <v>106200</v>
      </c>
      <c r="J45" s="71">
        <f>SUM(J46:J60)</f>
        <v>106200</v>
      </c>
      <c r="K45" s="72">
        <f>SUM(K46:K60)</f>
        <v>101197.72</v>
      </c>
      <c r="L45" s="72">
        <f>SUM(L46:L60)</f>
        <v>101197.72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47</v>
      </c>
      <c r="H46" s="43">
        <v>17</v>
      </c>
      <c r="I46" s="60">
        <v>13500</v>
      </c>
      <c r="J46" s="60">
        <v>13500</v>
      </c>
      <c r="K46" s="60">
        <v>12775.62</v>
      </c>
      <c r="L46" s="60">
        <v>12775.62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48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49</v>
      </c>
      <c r="H48" s="43">
        <v>19</v>
      </c>
      <c r="I48" s="60">
        <v>2400</v>
      </c>
      <c r="J48" s="60">
        <v>2400</v>
      </c>
      <c r="K48" s="60">
        <v>2199.11</v>
      </c>
      <c r="L48" s="60">
        <v>2199.11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50</v>
      </c>
      <c r="H49" s="43">
        <v>20</v>
      </c>
      <c r="I49" s="60">
        <v>19300</v>
      </c>
      <c r="J49" s="60">
        <v>19300</v>
      </c>
      <c r="K49" s="60">
        <v>19133.560000000001</v>
      </c>
      <c r="L49" s="60">
        <v>19133.560000000001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51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52</v>
      </c>
      <c r="H51" s="43">
        <v>22</v>
      </c>
      <c r="I51" s="61">
        <v>1200</v>
      </c>
      <c r="J51" s="60">
        <v>1200</v>
      </c>
      <c r="K51" s="60">
        <v>1200</v>
      </c>
      <c r="L51" s="60">
        <v>1200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53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54</v>
      </c>
      <c r="H53" s="43">
        <v>24</v>
      </c>
      <c r="I53" s="61">
        <v>2400</v>
      </c>
      <c r="J53" s="61">
        <v>2400</v>
      </c>
      <c r="K53" s="61">
        <v>2400</v>
      </c>
      <c r="L53" s="61">
        <v>2400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55</v>
      </c>
      <c r="H54" s="43">
        <v>25</v>
      </c>
      <c r="I54" s="61">
        <v>3600</v>
      </c>
      <c r="J54" s="60">
        <v>3600</v>
      </c>
      <c r="K54" s="60">
        <v>3600</v>
      </c>
      <c r="L54" s="60">
        <v>3600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56</v>
      </c>
      <c r="H55" s="43">
        <v>26</v>
      </c>
      <c r="I55" s="61">
        <v>2900</v>
      </c>
      <c r="J55" s="60">
        <v>2900</v>
      </c>
      <c r="K55" s="60">
        <v>2844.37</v>
      </c>
      <c r="L55" s="60">
        <v>2844.37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57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58</v>
      </c>
      <c r="H57" s="43">
        <v>28</v>
      </c>
      <c r="I57" s="61">
        <v>16700</v>
      </c>
      <c r="J57" s="60">
        <v>16700</v>
      </c>
      <c r="K57" s="60">
        <v>15622.51</v>
      </c>
      <c r="L57" s="60">
        <v>15622.51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59</v>
      </c>
      <c r="H58" s="43">
        <v>29</v>
      </c>
      <c r="I58" s="61">
        <v>2700</v>
      </c>
      <c r="J58" s="60">
        <v>2700</v>
      </c>
      <c r="K58" s="60">
        <v>2682.97</v>
      </c>
      <c r="L58" s="60">
        <v>2682.97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60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61</v>
      </c>
      <c r="H60" s="43">
        <v>31</v>
      </c>
      <c r="I60" s="61">
        <v>41500</v>
      </c>
      <c r="J60" s="60">
        <v>41500</v>
      </c>
      <c r="K60" s="60">
        <v>38739.58</v>
      </c>
      <c r="L60" s="60">
        <v>38739.58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62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63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64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64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65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66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67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68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68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65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66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67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69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70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71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72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73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74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74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74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74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75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76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76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76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77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78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79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80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81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81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81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82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83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84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84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84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85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86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87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88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88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88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89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90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90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90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91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92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93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93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93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94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95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96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96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96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96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97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97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97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97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98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98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98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98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99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100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99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101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102</v>
      </c>
      <c r="H131" s="43">
        <v>102</v>
      </c>
      <c r="I131" s="45">
        <f>SUM(I132+I137+I144)</f>
        <v>1800</v>
      </c>
      <c r="J131" s="84">
        <f>SUM(J132+J137+J144)</f>
        <v>1800</v>
      </c>
      <c r="K131" s="45">
        <f>SUM(K132+K137+K144)</f>
        <v>1800</v>
      </c>
      <c r="L131" s="44">
        <f>SUM(L132+L137+L144)</f>
        <v>1800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103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103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103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104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105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106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107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107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109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110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110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110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111</v>
      </c>
      <c r="H144" s="43">
        <v>116</v>
      </c>
      <c r="I144" s="45">
        <f t="shared" ref="I144:L145" si="15">I145</f>
        <v>1800</v>
      </c>
      <c r="J144" s="84">
        <f t="shared" si="15"/>
        <v>1800</v>
      </c>
      <c r="K144" s="45">
        <f t="shared" si="15"/>
        <v>1800</v>
      </c>
      <c r="L144" s="44">
        <f t="shared" si="15"/>
        <v>1800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111</v>
      </c>
      <c r="H145" s="43">
        <v>117</v>
      </c>
      <c r="I145" s="72">
        <f t="shared" si="15"/>
        <v>1800</v>
      </c>
      <c r="J145" s="97">
        <f t="shared" si="15"/>
        <v>1800</v>
      </c>
      <c r="K145" s="72">
        <f t="shared" si="15"/>
        <v>1800</v>
      </c>
      <c r="L145" s="71">
        <f t="shared" si="15"/>
        <v>1800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111</v>
      </c>
      <c r="H146" s="43">
        <v>118</v>
      </c>
      <c r="I146" s="45">
        <f>SUM(I147:I148)</f>
        <v>1800</v>
      </c>
      <c r="J146" s="84">
        <f>SUM(J147:J148)</f>
        <v>1800</v>
      </c>
      <c r="K146" s="45">
        <f>SUM(K147:K148)</f>
        <v>1800</v>
      </c>
      <c r="L146" s="44">
        <f>SUM(L147:L148)</f>
        <v>1800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112</v>
      </c>
      <c r="H147" s="43">
        <v>119</v>
      </c>
      <c r="I147" s="98">
        <v>1800</v>
      </c>
      <c r="J147" s="98">
        <v>1800</v>
      </c>
      <c r="K147" s="98">
        <v>1800</v>
      </c>
      <c r="L147" s="98">
        <v>1800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113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114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114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115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115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116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117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118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119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119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119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120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121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122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122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122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123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124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125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126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127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128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129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130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131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132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133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76.5" customHeight="1">
      <c r="A175" s="39">
        <v>3</v>
      </c>
      <c r="B175" s="41"/>
      <c r="C175" s="39"/>
      <c r="D175" s="40"/>
      <c r="E175" s="40"/>
      <c r="F175" s="42"/>
      <c r="G175" s="92" t="s">
        <v>134</v>
      </c>
      <c r="H175" s="43">
        <v>147</v>
      </c>
      <c r="I175" s="44">
        <f>SUM(I176+I228+I293)</f>
        <v>22800</v>
      </c>
      <c r="J175" s="84">
        <f>SUM(J176+J228+J293)</f>
        <v>22800</v>
      </c>
      <c r="K175" s="45">
        <f>SUM(K176+K228+K293)</f>
        <v>21755.510000000002</v>
      </c>
      <c r="L175" s="44">
        <f>SUM(L176+L228+L293)</f>
        <v>21755.510000000002</v>
      </c>
    </row>
    <row r="176" spans="1:12" ht="34.5" customHeight="1">
      <c r="A176" s="87">
        <v>3</v>
      </c>
      <c r="B176" s="39">
        <v>1</v>
      </c>
      <c r="C176" s="63"/>
      <c r="D176" s="46"/>
      <c r="E176" s="46"/>
      <c r="F176" s="100"/>
      <c r="G176" s="83" t="s">
        <v>135</v>
      </c>
      <c r="H176" s="43">
        <v>148</v>
      </c>
      <c r="I176" s="44">
        <f>SUM(I177+I199+I206+I218+I222)</f>
        <v>22800</v>
      </c>
      <c r="J176" s="64">
        <f>SUM(J177+J199+J206+J218+J222)</f>
        <v>22800</v>
      </c>
      <c r="K176" s="64">
        <f>SUM(K177+K199+K206+K218+K222)</f>
        <v>21755.510000000002</v>
      </c>
      <c r="L176" s="64">
        <f>SUM(L177+L199+L206+L218+L222)</f>
        <v>21755.510000000002</v>
      </c>
    </row>
    <row r="177" spans="1:12" ht="30.75" hidden="1" customHeight="1">
      <c r="A177" s="49">
        <v>3</v>
      </c>
      <c r="B177" s="48">
        <v>1</v>
      </c>
      <c r="C177" s="49">
        <v>1</v>
      </c>
      <c r="D177" s="47"/>
      <c r="E177" s="47"/>
      <c r="F177" s="107"/>
      <c r="G177" s="58" t="s">
        <v>136</v>
      </c>
      <c r="H177" s="43">
        <v>149</v>
      </c>
      <c r="I177" s="64">
        <f>SUM(I178+I181+I186+I191+I196)</f>
        <v>22800</v>
      </c>
      <c r="J177" s="84">
        <f>SUM(J178+J181+J186+J191+J196)</f>
        <v>22800</v>
      </c>
      <c r="K177" s="45">
        <f>SUM(K178+K181+K186+K191+K196)</f>
        <v>21755.510000000002</v>
      </c>
      <c r="L177" s="44">
        <f>SUM(L178+L181+L186+L191+L196)</f>
        <v>21755.510000000002</v>
      </c>
    </row>
    <row r="178" spans="1:12" ht="12.75" hidden="1" customHeight="1">
      <c r="A178" s="54">
        <v>3</v>
      </c>
      <c r="B178" s="56">
        <v>1</v>
      </c>
      <c r="C178" s="54">
        <v>1</v>
      </c>
      <c r="D178" s="55">
        <v>1</v>
      </c>
      <c r="E178" s="55"/>
      <c r="F178" s="108"/>
      <c r="G178" s="58" t="s">
        <v>137</v>
      </c>
      <c r="H178" s="43">
        <v>150</v>
      </c>
      <c r="I178" s="44">
        <f t="shared" ref="I178:L179" si="18">I179</f>
        <v>0</v>
      </c>
      <c r="J178" s="85">
        <f t="shared" si="18"/>
        <v>0</v>
      </c>
      <c r="K178" s="65">
        <f t="shared" si="18"/>
        <v>0</v>
      </c>
      <c r="L178" s="64">
        <f t="shared" si="18"/>
        <v>0</v>
      </c>
    </row>
    <row r="179" spans="1:12" ht="13.5" hidden="1" customHeight="1">
      <c r="A179" s="54">
        <v>3</v>
      </c>
      <c r="B179" s="56">
        <v>1</v>
      </c>
      <c r="C179" s="54">
        <v>1</v>
      </c>
      <c r="D179" s="55">
        <v>1</v>
      </c>
      <c r="E179" s="55">
        <v>1</v>
      </c>
      <c r="F179" s="88"/>
      <c r="G179" s="58" t="s">
        <v>138</v>
      </c>
      <c r="H179" s="43">
        <v>151</v>
      </c>
      <c r="I179" s="64">
        <f t="shared" si="18"/>
        <v>0</v>
      </c>
      <c r="J179" s="44">
        <f t="shared" si="18"/>
        <v>0</v>
      </c>
      <c r="K179" s="44">
        <f t="shared" si="18"/>
        <v>0</v>
      </c>
      <c r="L179" s="4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>
        <v>1</v>
      </c>
      <c r="G180" s="58" t="s">
        <v>138</v>
      </c>
      <c r="H180" s="43">
        <v>152</v>
      </c>
      <c r="I180" s="61">
        <v>0</v>
      </c>
      <c r="J180" s="61">
        <v>0</v>
      </c>
      <c r="K180" s="61">
        <v>0</v>
      </c>
      <c r="L180" s="61">
        <v>0</v>
      </c>
    </row>
    <row r="181" spans="1:12" ht="14.25" hidden="1" customHeight="1">
      <c r="A181" s="49">
        <v>3</v>
      </c>
      <c r="B181" s="47">
        <v>1</v>
      </c>
      <c r="C181" s="47">
        <v>1</v>
      </c>
      <c r="D181" s="47">
        <v>2</v>
      </c>
      <c r="E181" s="47"/>
      <c r="F181" s="50"/>
      <c r="G181" s="48" t="s">
        <v>139</v>
      </c>
      <c r="H181" s="43">
        <v>153</v>
      </c>
      <c r="I181" s="64">
        <f>I182</f>
        <v>0</v>
      </c>
      <c r="J181" s="85">
        <f>J182</f>
        <v>0</v>
      </c>
      <c r="K181" s="65">
        <f>K182</f>
        <v>0</v>
      </c>
      <c r="L181" s="64">
        <f>L182</f>
        <v>0</v>
      </c>
    </row>
    <row r="182" spans="1:12" ht="13.5" hidden="1" customHeight="1">
      <c r="A182" s="54">
        <v>3</v>
      </c>
      <c r="B182" s="55">
        <v>1</v>
      </c>
      <c r="C182" s="55">
        <v>1</v>
      </c>
      <c r="D182" s="55">
        <v>2</v>
      </c>
      <c r="E182" s="55">
        <v>1</v>
      </c>
      <c r="F182" s="57"/>
      <c r="G182" s="48" t="s">
        <v>139</v>
      </c>
      <c r="H182" s="43">
        <v>154</v>
      </c>
      <c r="I182" s="44">
        <f>SUM(I183:I185)</f>
        <v>0</v>
      </c>
      <c r="J182" s="84">
        <f>SUM(J183:J185)</f>
        <v>0</v>
      </c>
      <c r="K182" s="45">
        <f>SUM(K183:K185)</f>
        <v>0</v>
      </c>
      <c r="L182" s="44">
        <f>SUM(L183:L185)</f>
        <v>0</v>
      </c>
    </row>
    <row r="183" spans="1:12" ht="14.25" hidden="1" customHeight="1">
      <c r="A183" s="49">
        <v>3</v>
      </c>
      <c r="B183" s="47">
        <v>1</v>
      </c>
      <c r="C183" s="47">
        <v>1</v>
      </c>
      <c r="D183" s="47">
        <v>2</v>
      </c>
      <c r="E183" s="47">
        <v>1</v>
      </c>
      <c r="F183" s="50">
        <v>1</v>
      </c>
      <c r="G183" s="48" t="s">
        <v>140</v>
      </c>
      <c r="H183" s="43">
        <v>155</v>
      </c>
      <c r="I183" s="59">
        <v>0</v>
      </c>
      <c r="J183" s="59">
        <v>0</v>
      </c>
      <c r="K183" s="59">
        <v>0</v>
      </c>
      <c r="L183" s="104">
        <v>0</v>
      </c>
    </row>
    <row r="184" spans="1:12" ht="14.25" hidden="1" customHeight="1">
      <c r="A184" s="54">
        <v>3</v>
      </c>
      <c r="B184" s="55">
        <v>1</v>
      </c>
      <c r="C184" s="55">
        <v>1</v>
      </c>
      <c r="D184" s="55">
        <v>2</v>
      </c>
      <c r="E184" s="55">
        <v>1</v>
      </c>
      <c r="F184" s="57">
        <v>2</v>
      </c>
      <c r="G184" s="56" t="s">
        <v>141</v>
      </c>
      <c r="H184" s="43">
        <v>156</v>
      </c>
      <c r="I184" s="61">
        <v>0</v>
      </c>
      <c r="J184" s="61">
        <v>0</v>
      </c>
      <c r="K184" s="61">
        <v>0</v>
      </c>
      <c r="L184" s="61">
        <v>0</v>
      </c>
    </row>
    <row r="185" spans="1:12" ht="26.25" hidden="1" customHeight="1">
      <c r="A185" s="49">
        <v>3</v>
      </c>
      <c r="B185" s="47">
        <v>1</v>
      </c>
      <c r="C185" s="47">
        <v>1</v>
      </c>
      <c r="D185" s="47">
        <v>2</v>
      </c>
      <c r="E185" s="47">
        <v>1</v>
      </c>
      <c r="F185" s="50">
        <v>3</v>
      </c>
      <c r="G185" s="48" t="s">
        <v>142</v>
      </c>
      <c r="H185" s="43">
        <v>157</v>
      </c>
      <c r="I185" s="59">
        <v>0</v>
      </c>
      <c r="J185" s="59">
        <v>0</v>
      </c>
      <c r="K185" s="59">
        <v>0</v>
      </c>
      <c r="L185" s="104">
        <v>0</v>
      </c>
    </row>
    <row r="186" spans="1:12" ht="14.25" hidden="1" customHeight="1">
      <c r="A186" s="54">
        <v>3</v>
      </c>
      <c r="B186" s="55">
        <v>1</v>
      </c>
      <c r="C186" s="55">
        <v>1</v>
      </c>
      <c r="D186" s="55">
        <v>3</v>
      </c>
      <c r="E186" s="55"/>
      <c r="F186" s="57"/>
      <c r="G186" s="56" t="s">
        <v>143</v>
      </c>
      <c r="H186" s="43">
        <v>158</v>
      </c>
      <c r="I186" s="44">
        <f>I187</f>
        <v>2800</v>
      </c>
      <c r="J186" s="84">
        <f>J187</f>
        <v>2800</v>
      </c>
      <c r="K186" s="45">
        <f>K187</f>
        <v>2797.52</v>
      </c>
      <c r="L186" s="44">
        <f>L187</f>
        <v>2797.52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>
        <v>1</v>
      </c>
      <c r="F187" s="57"/>
      <c r="G187" s="56" t="s">
        <v>143</v>
      </c>
      <c r="H187" s="43">
        <v>159</v>
      </c>
      <c r="I187" s="44">
        <f>SUM(I188:I190)</f>
        <v>2800</v>
      </c>
      <c r="J187" s="44">
        <f>SUM(J188:J190)</f>
        <v>2800</v>
      </c>
      <c r="K187" s="44">
        <f>SUM(K188:K190)</f>
        <v>2797.52</v>
      </c>
      <c r="L187" s="44">
        <f>SUM(L188:L190)</f>
        <v>2797.52</v>
      </c>
    </row>
    <row r="188" spans="1:12" ht="13.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>
        <v>1</v>
      </c>
      <c r="G188" s="56" t="s">
        <v>144</v>
      </c>
      <c r="H188" s="43">
        <v>160</v>
      </c>
      <c r="I188" s="61">
        <v>0</v>
      </c>
      <c r="J188" s="61">
        <v>0</v>
      </c>
      <c r="K188" s="61">
        <v>0</v>
      </c>
      <c r="L188" s="104">
        <v>0</v>
      </c>
    </row>
    <row r="189" spans="1:12" ht="15.75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2</v>
      </c>
      <c r="G189" s="56" t="s">
        <v>145</v>
      </c>
      <c r="H189" s="43">
        <v>161</v>
      </c>
      <c r="I189" s="59">
        <v>2800</v>
      </c>
      <c r="J189" s="61">
        <v>2800</v>
      </c>
      <c r="K189" s="61">
        <v>2797.52</v>
      </c>
      <c r="L189" s="61">
        <v>2797.52</v>
      </c>
    </row>
    <row r="190" spans="1:12" ht="15.75" hidden="1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3</v>
      </c>
      <c r="G190" s="58" t="s">
        <v>146</v>
      </c>
      <c r="H190" s="43">
        <v>162</v>
      </c>
      <c r="I190" s="59">
        <v>0</v>
      </c>
      <c r="J190" s="61">
        <v>0</v>
      </c>
      <c r="K190" s="61">
        <v>0</v>
      </c>
      <c r="L190" s="61">
        <v>0</v>
      </c>
    </row>
    <row r="191" spans="1:12" ht="18" hidden="1" customHeight="1">
      <c r="A191" s="67">
        <v>3</v>
      </c>
      <c r="B191" s="68">
        <v>1</v>
      </c>
      <c r="C191" s="68">
        <v>1</v>
      </c>
      <c r="D191" s="68">
        <v>4</v>
      </c>
      <c r="E191" s="68"/>
      <c r="F191" s="70"/>
      <c r="G191" s="69" t="s">
        <v>147</v>
      </c>
      <c r="H191" s="43">
        <v>163</v>
      </c>
      <c r="I191" s="44">
        <f>I192</f>
        <v>0</v>
      </c>
      <c r="J191" s="86">
        <f>J192</f>
        <v>0</v>
      </c>
      <c r="K191" s="52">
        <f>K192</f>
        <v>0</v>
      </c>
      <c r="L191" s="53">
        <f>L192</f>
        <v>0</v>
      </c>
    </row>
    <row r="192" spans="1:12" ht="13.5" hidden="1" customHeight="1">
      <c r="A192" s="54">
        <v>3</v>
      </c>
      <c r="B192" s="55">
        <v>1</v>
      </c>
      <c r="C192" s="55">
        <v>1</v>
      </c>
      <c r="D192" s="55">
        <v>4</v>
      </c>
      <c r="E192" s="55">
        <v>1</v>
      </c>
      <c r="F192" s="57"/>
      <c r="G192" s="69" t="s">
        <v>147</v>
      </c>
      <c r="H192" s="43">
        <v>164</v>
      </c>
      <c r="I192" s="64">
        <f>SUM(I193:I195)</f>
        <v>0</v>
      </c>
      <c r="J192" s="84">
        <f>SUM(J193:J195)</f>
        <v>0</v>
      </c>
      <c r="K192" s="45">
        <f>SUM(K193:K195)</f>
        <v>0</v>
      </c>
      <c r="L192" s="44">
        <f>SUM(L193:L195)</f>
        <v>0</v>
      </c>
    </row>
    <row r="193" spans="1:12" ht="17.2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>
        <v>1</v>
      </c>
      <c r="G193" s="56" t="s">
        <v>148</v>
      </c>
      <c r="H193" s="43">
        <v>165</v>
      </c>
      <c r="I193" s="61">
        <v>0</v>
      </c>
      <c r="J193" s="61">
        <v>0</v>
      </c>
      <c r="K193" s="61">
        <v>0</v>
      </c>
      <c r="L193" s="104">
        <v>0</v>
      </c>
    </row>
    <row r="194" spans="1:12" ht="25.5" hidden="1" customHeight="1">
      <c r="A194" s="49">
        <v>3</v>
      </c>
      <c r="B194" s="47">
        <v>1</v>
      </c>
      <c r="C194" s="47">
        <v>1</v>
      </c>
      <c r="D194" s="47">
        <v>4</v>
      </c>
      <c r="E194" s="47">
        <v>1</v>
      </c>
      <c r="F194" s="50">
        <v>2</v>
      </c>
      <c r="G194" s="48" t="s">
        <v>149</v>
      </c>
      <c r="H194" s="43">
        <v>166</v>
      </c>
      <c r="I194" s="59">
        <v>0</v>
      </c>
      <c r="J194" s="59">
        <v>0</v>
      </c>
      <c r="K194" s="59">
        <v>0</v>
      </c>
      <c r="L194" s="61">
        <v>0</v>
      </c>
    </row>
    <row r="195" spans="1:12" ht="14.25" hidden="1" customHeight="1">
      <c r="A195" s="54">
        <v>3</v>
      </c>
      <c r="B195" s="55">
        <v>1</v>
      </c>
      <c r="C195" s="55">
        <v>1</v>
      </c>
      <c r="D195" s="55">
        <v>4</v>
      </c>
      <c r="E195" s="55">
        <v>1</v>
      </c>
      <c r="F195" s="57">
        <v>3</v>
      </c>
      <c r="G195" s="56" t="s">
        <v>150</v>
      </c>
      <c r="H195" s="43">
        <v>167</v>
      </c>
      <c r="I195" s="59">
        <v>0</v>
      </c>
      <c r="J195" s="59">
        <v>0</v>
      </c>
      <c r="K195" s="59">
        <v>0</v>
      </c>
      <c r="L195" s="61">
        <v>0</v>
      </c>
    </row>
    <row r="196" spans="1:12" ht="25.5" hidden="1" customHeight="1">
      <c r="A196" s="54">
        <v>3</v>
      </c>
      <c r="B196" s="55">
        <v>1</v>
      </c>
      <c r="C196" s="55">
        <v>1</v>
      </c>
      <c r="D196" s="55">
        <v>5</v>
      </c>
      <c r="E196" s="55"/>
      <c r="F196" s="57"/>
      <c r="G196" s="56" t="s">
        <v>151</v>
      </c>
      <c r="H196" s="43">
        <v>168</v>
      </c>
      <c r="I196" s="44">
        <f t="shared" ref="I196:L197" si="19">I197</f>
        <v>20000</v>
      </c>
      <c r="J196" s="84">
        <f t="shared" si="19"/>
        <v>20000</v>
      </c>
      <c r="K196" s="45">
        <f t="shared" si="19"/>
        <v>18957.990000000002</v>
      </c>
      <c r="L196" s="44">
        <f t="shared" si="19"/>
        <v>18957.990000000002</v>
      </c>
    </row>
    <row r="197" spans="1:12" ht="26.25" hidden="1" customHeight="1">
      <c r="A197" s="67">
        <v>3</v>
      </c>
      <c r="B197" s="68">
        <v>1</v>
      </c>
      <c r="C197" s="68">
        <v>1</v>
      </c>
      <c r="D197" s="68">
        <v>5</v>
      </c>
      <c r="E197" s="68">
        <v>1</v>
      </c>
      <c r="F197" s="70"/>
      <c r="G197" s="56" t="s">
        <v>151</v>
      </c>
      <c r="H197" s="43">
        <v>169</v>
      </c>
      <c r="I197" s="45">
        <f t="shared" si="19"/>
        <v>20000</v>
      </c>
      <c r="J197" s="45">
        <f t="shared" si="19"/>
        <v>20000</v>
      </c>
      <c r="K197" s="45">
        <f t="shared" si="19"/>
        <v>18957.990000000002</v>
      </c>
      <c r="L197" s="45">
        <f t="shared" si="19"/>
        <v>18957.990000000002</v>
      </c>
    </row>
    <row r="198" spans="1:12" ht="27" customHeight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>
        <v>1</v>
      </c>
      <c r="G198" s="56" t="s">
        <v>151</v>
      </c>
      <c r="H198" s="43">
        <v>170</v>
      </c>
      <c r="I198" s="59">
        <v>20000</v>
      </c>
      <c r="J198" s="61">
        <v>20000</v>
      </c>
      <c r="K198" s="61">
        <v>18957.990000000002</v>
      </c>
      <c r="L198" s="61">
        <v>18957.990000000002</v>
      </c>
    </row>
    <row r="199" spans="1:12" ht="26.25" hidden="1" customHeight="1">
      <c r="A199" s="67">
        <v>3</v>
      </c>
      <c r="B199" s="68">
        <v>1</v>
      </c>
      <c r="C199" s="68">
        <v>2</v>
      </c>
      <c r="D199" s="68"/>
      <c r="E199" s="68"/>
      <c r="F199" s="70"/>
      <c r="G199" s="69" t="s">
        <v>152</v>
      </c>
      <c r="H199" s="43">
        <v>171</v>
      </c>
      <c r="I199" s="44">
        <f t="shared" ref="I199:L200" si="20">I200</f>
        <v>0</v>
      </c>
      <c r="J199" s="86">
        <f t="shared" si="20"/>
        <v>0</v>
      </c>
      <c r="K199" s="52">
        <f t="shared" si="20"/>
        <v>0</v>
      </c>
      <c r="L199" s="53">
        <f t="shared" si="20"/>
        <v>0</v>
      </c>
    </row>
    <row r="200" spans="1:12" ht="25.5" hidden="1" customHeight="1">
      <c r="A200" s="54">
        <v>3</v>
      </c>
      <c r="B200" s="55">
        <v>1</v>
      </c>
      <c r="C200" s="55">
        <v>2</v>
      </c>
      <c r="D200" s="55">
        <v>1</v>
      </c>
      <c r="E200" s="55"/>
      <c r="F200" s="57"/>
      <c r="G200" s="69" t="s">
        <v>152</v>
      </c>
      <c r="H200" s="43">
        <v>172</v>
      </c>
      <c r="I200" s="64">
        <f t="shared" si="20"/>
        <v>0</v>
      </c>
      <c r="J200" s="84">
        <f t="shared" si="20"/>
        <v>0</v>
      </c>
      <c r="K200" s="45">
        <f t="shared" si="20"/>
        <v>0</v>
      </c>
      <c r="L200" s="44">
        <f t="shared" si="20"/>
        <v>0</v>
      </c>
    </row>
    <row r="201" spans="1:12" ht="26.25" hidden="1" customHeight="1">
      <c r="A201" s="49">
        <v>3</v>
      </c>
      <c r="B201" s="47">
        <v>1</v>
      </c>
      <c r="C201" s="47">
        <v>2</v>
      </c>
      <c r="D201" s="47">
        <v>1</v>
      </c>
      <c r="E201" s="47">
        <v>1</v>
      </c>
      <c r="F201" s="50"/>
      <c r="G201" s="69" t="s">
        <v>152</v>
      </c>
      <c r="H201" s="43">
        <v>173</v>
      </c>
      <c r="I201" s="44">
        <f>SUM(I202:I205)</f>
        <v>0</v>
      </c>
      <c r="J201" s="85">
        <f>SUM(J202:J205)</f>
        <v>0</v>
      </c>
      <c r="K201" s="65">
        <f>SUM(K202:K205)</f>
        <v>0</v>
      </c>
      <c r="L201" s="64">
        <f>SUM(L202:L205)</f>
        <v>0</v>
      </c>
    </row>
    <row r="202" spans="1:12" ht="41.25" hidden="1" customHeight="1">
      <c r="A202" s="54">
        <v>3</v>
      </c>
      <c r="B202" s="55">
        <v>1</v>
      </c>
      <c r="C202" s="55">
        <v>2</v>
      </c>
      <c r="D202" s="55">
        <v>1</v>
      </c>
      <c r="E202" s="55">
        <v>1</v>
      </c>
      <c r="F202" s="57">
        <v>2</v>
      </c>
      <c r="G202" s="56" t="s">
        <v>153</v>
      </c>
      <c r="H202" s="43">
        <v>174</v>
      </c>
      <c r="I202" s="61">
        <v>0</v>
      </c>
      <c r="J202" s="61">
        <v>0</v>
      </c>
      <c r="K202" s="61">
        <v>0</v>
      </c>
      <c r="L202" s="61">
        <v>0</v>
      </c>
    </row>
    <row r="203" spans="1:12" ht="14.25" hidden="1" customHeight="1">
      <c r="A203" s="54">
        <v>3</v>
      </c>
      <c r="B203" s="55">
        <v>1</v>
      </c>
      <c r="C203" s="55">
        <v>2</v>
      </c>
      <c r="D203" s="54">
        <v>1</v>
      </c>
      <c r="E203" s="55">
        <v>1</v>
      </c>
      <c r="F203" s="57">
        <v>3</v>
      </c>
      <c r="G203" s="56" t="s">
        <v>154</v>
      </c>
      <c r="H203" s="43">
        <v>175</v>
      </c>
      <c r="I203" s="61">
        <v>0</v>
      </c>
      <c r="J203" s="61">
        <v>0</v>
      </c>
      <c r="K203" s="61">
        <v>0</v>
      </c>
      <c r="L203" s="61">
        <v>0</v>
      </c>
    </row>
    <row r="204" spans="1:12" ht="18.7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4</v>
      </c>
      <c r="G204" s="56" t="s">
        <v>155</v>
      </c>
      <c r="H204" s="43">
        <v>176</v>
      </c>
      <c r="I204" s="61">
        <v>0</v>
      </c>
      <c r="J204" s="61">
        <v>0</v>
      </c>
      <c r="K204" s="61">
        <v>0</v>
      </c>
      <c r="L204" s="61">
        <v>0</v>
      </c>
    </row>
    <row r="205" spans="1:12" ht="17.25" hidden="1" customHeight="1">
      <c r="A205" s="67">
        <v>3</v>
      </c>
      <c r="B205" s="76">
        <v>1</v>
      </c>
      <c r="C205" s="76">
        <v>2</v>
      </c>
      <c r="D205" s="75">
        <v>1</v>
      </c>
      <c r="E205" s="76">
        <v>1</v>
      </c>
      <c r="F205" s="77">
        <v>5</v>
      </c>
      <c r="G205" s="78" t="s">
        <v>156</v>
      </c>
      <c r="H205" s="43">
        <v>177</v>
      </c>
      <c r="I205" s="61">
        <v>0</v>
      </c>
      <c r="J205" s="61">
        <v>0</v>
      </c>
      <c r="K205" s="61">
        <v>0</v>
      </c>
      <c r="L205" s="104">
        <v>0</v>
      </c>
    </row>
    <row r="206" spans="1:12" ht="15" hidden="1" customHeight="1">
      <c r="A206" s="54">
        <v>3</v>
      </c>
      <c r="B206" s="55">
        <v>1</v>
      </c>
      <c r="C206" s="55">
        <v>3</v>
      </c>
      <c r="D206" s="54"/>
      <c r="E206" s="55"/>
      <c r="F206" s="57"/>
      <c r="G206" s="56" t="s">
        <v>157</v>
      </c>
      <c r="H206" s="43">
        <v>178</v>
      </c>
      <c r="I206" s="44">
        <f>SUM(I207+I210)</f>
        <v>0</v>
      </c>
      <c r="J206" s="84">
        <f>SUM(J207+J210)</f>
        <v>0</v>
      </c>
      <c r="K206" s="45">
        <f>SUM(K207+K210)</f>
        <v>0</v>
      </c>
      <c r="L206" s="44">
        <f>SUM(L207+L210)</f>
        <v>0</v>
      </c>
    </row>
    <row r="207" spans="1:12" ht="27.75" hidden="1" customHeight="1">
      <c r="A207" s="49">
        <v>3</v>
      </c>
      <c r="B207" s="47">
        <v>1</v>
      </c>
      <c r="C207" s="47">
        <v>3</v>
      </c>
      <c r="D207" s="49">
        <v>1</v>
      </c>
      <c r="E207" s="54"/>
      <c r="F207" s="50"/>
      <c r="G207" s="48" t="s">
        <v>158</v>
      </c>
      <c r="H207" s="43">
        <v>179</v>
      </c>
      <c r="I207" s="64">
        <f t="shared" ref="I207:L208" si="21">I208</f>
        <v>0</v>
      </c>
      <c r="J207" s="85">
        <f t="shared" si="21"/>
        <v>0</v>
      </c>
      <c r="K207" s="65">
        <f t="shared" si="21"/>
        <v>0</v>
      </c>
      <c r="L207" s="64">
        <f t="shared" si="21"/>
        <v>0</v>
      </c>
    </row>
    <row r="208" spans="1:12" ht="30.75" hidden="1" customHeight="1">
      <c r="A208" s="54">
        <v>3</v>
      </c>
      <c r="B208" s="55">
        <v>1</v>
      </c>
      <c r="C208" s="55">
        <v>3</v>
      </c>
      <c r="D208" s="54">
        <v>1</v>
      </c>
      <c r="E208" s="54">
        <v>1</v>
      </c>
      <c r="F208" s="57"/>
      <c r="G208" s="48" t="s">
        <v>158</v>
      </c>
      <c r="H208" s="43">
        <v>180</v>
      </c>
      <c r="I208" s="44">
        <f t="shared" si="21"/>
        <v>0</v>
      </c>
      <c r="J208" s="84">
        <f t="shared" si="21"/>
        <v>0</v>
      </c>
      <c r="K208" s="45">
        <f t="shared" si="21"/>
        <v>0</v>
      </c>
      <c r="L208" s="44">
        <f t="shared" si="21"/>
        <v>0</v>
      </c>
    </row>
    <row r="209" spans="1:16" ht="27.75" hidden="1" customHeight="1">
      <c r="A209" s="54">
        <v>3</v>
      </c>
      <c r="B209" s="56">
        <v>1</v>
      </c>
      <c r="C209" s="54">
        <v>3</v>
      </c>
      <c r="D209" s="55">
        <v>1</v>
      </c>
      <c r="E209" s="55">
        <v>1</v>
      </c>
      <c r="F209" s="57">
        <v>1</v>
      </c>
      <c r="G209" s="48" t="s">
        <v>158</v>
      </c>
      <c r="H209" s="43">
        <v>181</v>
      </c>
      <c r="I209" s="104">
        <v>0</v>
      </c>
      <c r="J209" s="104">
        <v>0</v>
      </c>
      <c r="K209" s="104">
        <v>0</v>
      </c>
      <c r="L209" s="104">
        <v>0</v>
      </c>
    </row>
    <row r="210" spans="1:16" ht="15" hidden="1" customHeight="1">
      <c r="A210" s="54">
        <v>3</v>
      </c>
      <c r="B210" s="56">
        <v>1</v>
      </c>
      <c r="C210" s="54">
        <v>3</v>
      </c>
      <c r="D210" s="55">
        <v>2</v>
      </c>
      <c r="E210" s="55"/>
      <c r="F210" s="57"/>
      <c r="G210" s="56" t="s">
        <v>159</v>
      </c>
      <c r="H210" s="43">
        <v>182</v>
      </c>
      <c r="I210" s="44">
        <f>I211</f>
        <v>0</v>
      </c>
      <c r="J210" s="84">
        <f>J211</f>
        <v>0</v>
      </c>
      <c r="K210" s="45">
        <f>K211</f>
        <v>0</v>
      </c>
      <c r="L210" s="44">
        <f>L211</f>
        <v>0</v>
      </c>
    </row>
    <row r="211" spans="1:16" ht="15.75" hidden="1" customHeight="1">
      <c r="A211" s="49">
        <v>3</v>
      </c>
      <c r="B211" s="48">
        <v>1</v>
      </c>
      <c r="C211" s="49">
        <v>3</v>
      </c>
      <c r="D211" s="47">
        <v>2</v>
      </c>
      <c r="E211" s="47">
        <v>1</v>
      </c>
      <c r="F211" s="50"/>
      <c r="G211" s="56" t="s">
        <v>159</v>
      </c>
      <c r="H211" s="43">
        <v>183</v>
      </c>
      <c r="I211" s="44">
        <f>SUM(I212:I217)</f>
        <v>0</v>
      </c>
      <c r="J211" s="44">
        <f>SUM(J212:J217)</f>
        <v>0</v>
      </c>
      <c r="K211" s="44">
        <f>SUM(K212:K217)</f>
        <v>0</v>
      </c>
      <c r="L211" s="44">
        <f>SUM(L212:L217)</f>
        <v>0</v>
      </c>
      <c r="M211" s="140"/>
      <c r="N211" s="140"/>
      <c r="O211" s="140"/>
      <c r="P211" s="140"/>
    </row>
    <row r="212" spans="1:16" ht="15" hidden="1" customHeight="1">
      <c r="A212" s="54">
        <v>3</v>
      </c>
      <c r="B212" s="56">
        <v>1</v>
      </c>
      <c r="C212" s="54">
        <v>3</v>
      </c>
      <c r="D212" s="55">
        <v>2</v>
      </c>
      <c r="E212" s="55">
        <v>1</v>
      </c>
      <c r="F212" s="57">
        <v>1</v>
      </c>
      <c r="G212" s="56" t="s">
        <v>160</v>
      </c>
      <c r="H212" s="43">
        <v>184</v>
      </c>
      <c r="I212" s="61">
        <v>0</v>
      </c>
      <c r="J212" s="61">
        <v>0</v>
      </c>
      <c r="K212" s="61">
        <v>0</v>
      </c>
      <c r="L212" s="104">
        <v>0</v>
      </c>
    </row>
    <row r="213" spans="1:16" ht="26.2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2</v>
      </c>
      <c r="G213" s="56" t="s">
        <v>161</v>
      </c>
      <c r="H213" s="43">
        <v>185</v>
      </c>
      <c r="I213" s="61">
        <v>0</v>
      </c>
      <c r="J213" s="61">
        <v>0</v>
      </c>
      <c r="K213" s="61">
        <v>0</v>
      </c>
      <c r="L213" s="61">
        <v>0</v>
      </c>
    </row>
    <row r="214" spans="1:16" ht="16.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3</v>
      </c>
      <c r="G214" s="56" t="s">
        <v>162</v>
      </c>
      <c r="H214" s="43">
        <v>186</v>
      </c>
      <c r="I214" s="61">
        <v>0</v>
      </c>
      <c r="J214" s="61">
        <v>0</v>
      </c>
      <c r="K214" s="61">
        <v>0</v>
      </c>
      <c r="L214" s="61">
        <v>0</v>
      </c>
    </row>
    <row r="215" spans="1:16" ht="27.7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4</v>
      </c>
      <c r="G215" s="56" t="s">
        <v>163</v>
      </c>
      <c r="H215" s="43">
        <v>187</v>
      </c>
      <c r="I215" s="61">
        <v>0</v>
      </c>
      <c r="J215" s="61">
        <v>0</v>
      </c>
      <c r="K215" s="61">
        <v>0</v>
      </c>
      <c r="L215" s="104">
        <v>0</v>
      </c>
    </row>
    <row r="216" spans="1:16" ht="15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5</v>
      </c>
      <c r="G216" s="48" t="s">
        <v>164</v>
      </c>
      <c r="H216" s="43">
        <v>188</v>
      </c>
      <c r="I216" s="61">
        <v>0</v>
      </c>
      <c r="J216" s="61">
        <v>0</v>
      </c>
      <c r="K216" s="61">
        <v>0</v>
      </c>
      <c r="L216" s="61">
        <v>0</v>
      </c>
    </row>
    <row r="217" spans="1:16" ht="13.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6</v>
      </c>
      <c r="G217" s="48" t="s">
        <v>159</v>
      </c>
      <c r="H217" s="43">
        <v>189</v>
      </c>
      <c r="I217" s="61">
        <v>0</v>
      </c>
      <c r="J217" s="61">
        <v>0</v>
      </c>
      <c r="K217" s="61">
        <v>0</v>
      </c>
      <c r="L217" s="104">
        <v>0</v>
      </c>
    </row>
    <row r="218" spans="1:16" ht="27" hidden="1" customHeight="1">
      <c r="A218" s="49">
        <v>3</v>
      </c>
      <c r="B218" s="47">
        <v>1</v>
      </c>
      <c r="C218" s="47">
        <v>4</v>
      </c>
      <c r="D218" s="47"/>
      <c r="E218" s="47"/>
      <c r="F218" s="50"/>
      <c r="G218" s="48" t="s">
        <v>165</v>
      </c>
      <c r="H218" s="43">
        <v>190</v>
      </c>
      <c r="I218" s="64">
        <f t="shared" ref="I218:L220" si="22">I219</f>
        <v>0</v>
      </c>
      <c r="J218" s="85">
        <f t="shared" si="22"/>
        <v>0</v>
      </c>
      <c r="K218" s="65">
        <f t="shared" si="22"/>
        <v>0</v>
      </c>
      <c r="L218" s="65">
        <f t="shared" si="22"/>
        <v>0</v>
      </c>
    </row>
    <row r="219" spans="1:16" ht="27" hidden="1" customHeight="1">
      <c r="A219" s="67">
        <v>3</v>
      </c>
      <c r="B219" s="76">
        <v>1</v>
      </c>
      <c r="C219" s="76">
        <v>4</v>
      </c>
      <c r="D219" s="76">
        <v>1</v>
      </c>
      <c r="E219" s="76"/>
      <c r="F219" s="77"/>
      <c r="G219" s="48" t="s">
        <v>165</v>
      </c>
      <c r="H219" s="43">
        <v>191</v>
      </c>
      <c r="I219" s="71">
        <f t="shared" si="22"/>
        <v>0</v>
      </c>
      <c r="J219" s="97">
        <f t="shared" si="22"/>
        <v>0</v>
      </c>
      <c r="K219" s="72">
        <f t="shared" si="22"/>
        <v>0</v>
      </c>
      <c r="L219" s="72">
        <f t="shared" si="22"/>
        <v>0</v>
      </c>
    </row>
    <row r="220" spans="1:16" ht="27.75" hidden="1" customHeight="1">
      <c r="A220" s="54">
        <v>3</v>
      </c>
      <c r="B220" s="55">
        <v>1</v>
      </c>
      <c r="C220" s="55">
        <v>4</v>
      </c>
      <c r="D220" s="55">
        <v>1</v>
      </c>
      <c r="E220" s="55">
        <v>1</v>
      </c>
      <c r="F220" s="57"/>
      <c r="G220" s="48" t="s">
        <v>166</v>
      </c>
      <c r="H220" s="43">
        <v>192</v>
      </c>
      <c r="I220" s="44">
        <f t="shared" si="22"/>
        <v>0</v>
      </c>
      <c r="J220" s="84">
        <f t="shared" si="22"/>
        <v>0</v>
      </c>
      <c r="K220" s="45">
        <f t="shared" si="22"/>
        <v>0</v>
      </c>
      <c r="L220" s="45">
        <f t="shared" si="22"/>
        <v>0</v>
      </c>
    </row>
    <row r="221" spans="1:16" ht="27" hidden="1" customHeight="1">
      <c r="A221" s="58">
        <v>3</v>
      </c>
      <c r="B221" s="54">
        <v>1</v>
      </c>
      <c r="C221" s="55">
        <v>4</v>
      </c>
      <c r="D221" s="55">
        <v>1</v>
      </c>
      <c r="E221" s="55">
        <v>1</v>
      </c>
      <c r="F221" s="57">
        <v>1</v>
      </c>
      <c r="G221" s="48" t="s">
        <v>166</v>
      </c>
      <c r="H221" s="43">
        <v>193</v>
      </c>
      <c r="I221" s="61">
        <v>0</v>
      </c>
      <c r="J221" s="61">
        <v>0</v>
      </c>
      <c r="K221" s="61">
        <v>0</v>
      </c>
      <c r="L221" s="61">
        <v>0</v>
      </c>
    </row>
    <row r="222" spans="1:16" ht="26.25" hidden="1" customHeight="1">
      <c r="A222" s="58">
        <v>3</v>
      </c>
      <c r="B222" s="55">
        <v>1</v>
      </c>
      <c r="C222" s="55">
        <v>5</v>
      </c>
      <c r="D222" s="55"/>
      <c r="E222" s="55"/>
      <c r="F222" s="57"/>
      <c r="G222" s="56" t="s">
        <v>167</v>
      </c>
      <c r="H222" s="43">
        <v>194</v>
      </c>
      <c r="I222" s="44">
        <f t="shared" ref="I222:L223" si="23">I223</f>
        <v>0</v>
      </c>
      <c r="J222" s="44">
        <f t="shared" si="23"/>
        <v>0</v>
      </c>
      <c r="K222" s="44">
        <f t="shared" si="23"/>
        <v>0</v>
      </c>
      <c r="L222" s="44">
        <f t="shared" si="23"/>
        <v>0</v>
      </c>
    </row>
    <row r="223" spans="1:16" ht="30" hidden="1" customHeight="1">
      <c r="A223" s="58">
        <v>3</v>
      </c>
      <c r="B223" s="55">
        <v>1</v>
      </c>
      <c r="C223" s="55">
        <v>5</v>
      </c>
      <c r="D223" s="55">
        <v>1</v>
      </c>
      <c r="E223" s="55"/>
      <c r="F223" s="57"/>
      <c r="G223" s="56" t="s">
        <v>167</v>
      </c>
      <c r="H223" s="43">
        <v>195</v>
      </c>
      <c r="I223" s="44">
        <f t="shared" si="23"/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27" hidden="1" customHeight="1">
      <c r="A224" s="58">
        <v>3</v>
      </c>
      <c r="B224" s="55">
        <v>1</v>
      </c>
      <c r="C224" s="55">
        <v>5</v>
      </c>
      <c r="D224" s="55">
        <v>1</v>
      </c>
      <c r="E224" s="55">
        <v>1</v>
      </c>
      <c r="F224" s="57"/>
      <c r="G224" s="56" t="s">
        <v>167</v>
      </c>
      <c r="H224" s="43">
        <v>196</v>
      </c>
      <c r="I224" s="44">
        <f>SUM(I225:I227)</f>
        <v>0</v>
      </c>
      <c r="J224" s="44">
        <f>SUM(J225:J227)</f>
        <v>0</v>
      </c>
      <c r="K224" s="44">
        <f>SUM(K225:K227)</f>
        <v>0</v>
      </c>
      <c r="L224" s="44">
        <f>SUM(L225:L227)</f>
        <v>0</v>
      </c>
    </row>
    <row r="225" spans="1:12" ht="21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>
        <v>1</v>
      </c>
      <c r="G225" s="106" t="s">
        <v>168</v>
      </c>
      <c r="H225" s="43">
        <v>197</v>
      </c>
      <c r="I225" s="61">
        <v>0</v>
      </c>
      <c r="J225" s="61">
        <v>0</v>
      </c>
      <c r="K225" s="61">
        <v>0</v>
      </c>
      <c r="L225" s="61">
        <v>0</v>
      </c>
    </row>
    <row r="226" spans="1:12" ht="25.5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2</v>
      </c>
      <c r="G226" s="106" t="s">
        <v>169</v>
      </c>
      <c r="H226" s="43">
        <v>198</v>
      </c>
      <c r="I226" s="61">
        <v>0</v>
      </c>
      <c r="J226" s="61">
        <v>0</v>
      </c>
      <c r="K226" s="61">
        <v>0</v>
      </c>
      <c r="L226" s="61">
        <v>0</v>
      </c>
    </row>
    <row r="227" spans="1:12" ht="28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3</v>
      </c>
      <c r="G227" s="106" t="s">
        <v>170</v>
      </c>
      <c r="H227" s="43">
        <v>199</v>
      </c>
      <c r="I227" s="61">
        <v>0</v>
      </c>
      <c r="J227" s="61">
        <v>0</v>
      </c>
      <c r="K227" s="61">
        <v>0</v>
      </c>
      <c r="L227" s="61">
        <v>0</v>
      </c>
    </row>
    <row r="228" spans="1:12" s="1" customFormat="1" ht="41.25" hidden="1" customHeight="1">
      <c r="A228" s="39">
        <v>3</v>
      </c>
      <c r="B228" s="40">
        <v>2</v>
      </c>
      <c r="C228" s="40"/>
      <c r="D228" s="40"/>
      <c r="E228" s="40"/>
      <c r="F228" s="42"/>
      <c r="G228" s="41" t="s">
        <v>171</v>
      </c>
      <c r="H228" s="43">
        <v>200</v>
      </c>
      <c r="I228" s="44">
        <f>SUM(I229+I261)</f>
        <v>0</v>
      </c>
      <c r="J228" s="84">
        <f>SUM(J229+J261)</f>
        <v>0</v>
      </c>
      <c r="K228" s="45">
        <f>SUM(K229+K261)</f>
        <v>0</v>
      </c>
      <c r="L228" s="45">
        <f>SUM(L229+L261)</f>
        <v>0</v>
      </c>
    </row>
    <row r="229" spans="1:12" ht="26.25" hidden="1" customHeight="1">
      <c r="A229" s="67">
        <v>3</v>
      </c>
      <c r="B229" s="75">
        <v>2</v>
      </c>
      <c r="C229" s="76">
        <v>1</v>
      </c>
      <c r="D229" s="76"/>
      <c r="E229" s="76"/>
      <c r="F229" s="77"/>
      <c r="G229" s="78" t="s">
        <v>172</v>
      </c>
      <c r="H229" s="43">
        <v>201</v>
      </c>
      <c r="I229" s="71">
        <f>SUM(I230+I239+I243+I247+I251+I254+I257)</f>
        <v>0</v>
      </c>
      <c r="J229" s="97">
        <f>SUM(J230+J239+J243+J247+J251+J254+J257)</f>
        <v>0</v>
      </c>
      <c r="K229" s="72">
        <f>SUM(K230+K239+K243+K247+K251+K254+K257)</f>
        <v>0</v>
      </c>
      <c r="L229" s="72">
        <f>SUM(L230+L239+L243+L247+L251+L254+L257)</f>
        <v>0</v>
      </c>
    </row>
    <row r="230" spans="1:12" ht="15.75" hidden="1" customHeight="1">
      <c r="A230" s="54">
        <v>3</v>
      </c>
      <c r="B230" s="55">
        <v>2</v>
      </c>
      <c r="C230" s="55">
        <v>1</v>
      </c>
      <c r="D230" s="55">
        <v>1</v>
      </c>
      <c r="E230" s="55"/>
      <c r="F230" s="57"/>
      <c r="G230" s="56" t="s">
        <v>173</v>
      </c>
      <c r="H230" s="43">
        <v>202</v>
      </c>
      <c r="I230" s="71">
        <f>I231</f>
        <v>0</v>
      </c>
      <c r="J230" s="71">
        <f>J231</f>
        <v>0</v>
      </c>
      <c r="K230" s="71">
        <f>K231</f>
        <v>0</v>
      </c>
      <c r="L230" s="71">
        <f>L231</f>
        <v>0</v>
      </c>
    </row>
    <row r="231" spans="1:12" ht="12" hidden="1" customHeight="1">
      <c r="A231" s="54">
        <v>3</v>
      </c>
      <c r="B231" s="54">
        <v>2</v>
      </c>
      <c r="C231" s="55">
        <v>1</v>
      </c>
      <c r="D231" s="55">
        <v>1</v>
      </c>
      <c r="E231" s="55">
        <v>1</v>
      </c>
      <c r="F231" s="57"/>
      <c r="G231" s="56" t="s">
        <v>174</v>
      </c>
      <c r="H231" s="43">
        <v>203</v>
      </c>
      <c r="I231" s="44">
        <f>SUM(I232:I232)</f>
        <v>0</v>
      </c>
      <c r="J231" s="84">
        <f>SUM(J232:J232)</f>
        <v>0</v>
      </c>
      <c r="K231" s="45">
        <f>SUM(K232:K232)</f>
        <v>0</v>
      </c>
      <c r="L231" s="45">
        <f>SUM(L232:L232)</f>
        <v>0</v>
      </c>
    </row>
    <row r="232" spans="1:12" ht="14.25" hidden="1" customHeight="1">
      <c r="A232" s="67">
        <v>3</v>
      </c>
      <c r="B232" s="67">
        <v>2</v>
      </c>
      <c r="C232" s="76">
        <v>1</v>
      </c>
      <c r="D232" s="76">
        <v>1</v>
      </c>
      <c r="E232" s="76">
        <v>1</v>
      </c>
      <c r="F232" s="77">
        <v>1</v>
      </c>
      <c r="G232" s="78" t="s">
        <v>174</v>
      </c>
      <c r="H232" s="43">
        <v>204</v>
      </c>
      <c r="I232" s="61">
        <v>0</v>
      </c>
      <c r="J232" s="61">
        <v>0</v>
      </c>
      <c r="K232" s="61">
        <v>0</v>
      </c>
      <c r="L232" s="61">
        <v>0</v>
      </c>
    </row>
    <row r="233" spans="1:12" ht="14.25" hidden="1" customHeight="1">
      <c r="A233" s="67">
        <v>3</v>
      </c>
      <c r="B233" s="76">
        <v>2</v>
      </c>
      <c r="C233" s="76">
        <v>1</v>
      </c>
      <c r="D233" s="76">
        <v>1</v>
      </c>
      <c r="E233" s="76">
        <v>2</v>
      </c>
      <c r="F233" s="77"/>
      <c r="G233" s="78" t="s">
        <v>175</v>
      </c>
      <c r="H233" s="43">
        <v>205</v>
      </c>
      <c r="I233" s="44">
        <f>SUM(I234:I235)</f>
        <v>0</v>
      </c>
      <c r="J233" s="44">
        <f>SUM(J234:J235)</f>
        <v>0</v>
      </c>
      <c r="K233" s="44">
        <f>SUM(K234:K235)</f>
        <v>0</v>
      </c>
      <c r="L233" s="44">
        <f>SUM(L234:L235)</f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>
        <v>1</v>
      </c>
      <c r="G234" s="78" t="s">
        <v>176</v>
      </c>
      <c r="H234" s="43">
        <v>206</v>
      </c>
      <c r="I234" s="61">
        <v>0</v>
      </c>
      <c r="J234" s="61">
        <v>0</v>
      </c>
      <c r="K234" s="61">
        <v>0</v>
      </c>
      <c r="L234" s="61"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2</v>
      </c>
      <c r="G235" s="78" t="s">
        <v>177</v>
      </c>
      <c r="H235" s="43">
        <v>207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3</v>
      </c>
      <c r="F236" s="109"/>
      <c r="G236" s="78" t="s">
        <v>178</v>
      </c>
      <c r="H236" s="43">
        <v>208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77">
        <v>1</v>
      </c>
      <c r="G237" s="78" t="s">
        <v>179</v>
      </c>
      <c r="H237" s="43">
        <v>209</v>
      </c>
      <c r="I237" s="61">
        <v>0</v>
      </c>
      <c r="J237" s="61">
        <v>0</v>
      </c>
      <c r="K237" s="61">
        <v>0</v>
      </c>
      <c r="L237" s="61"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2</v>
      </c>
      <c r="G238" s="78" t="s">
        <v>180</v>
      </c>
      <c r="H238" s="43">
        <v>210</v>
      </c>
      <c r="I238" s="61">
        <v>0</v>
      </c>
      <c r="J238" s="61">
        <v>0</v>
      </c>
      <c r="K238" s="61">
        <v>0</v>
      </c>
      <c r="L238" s="61"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2</v>
      </c>
      <c r="E239" s="55"/>
      <c r="F239" s="57"/>
      <c r="G239" s="56" t="s">
        <v>181</v>
      </c>
      <c r="H239" s="43">
        <v>211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25" hidden="1" customHeight="1">
      <c r="A240" s="54">
        <v>3</v>
      </c>
      <c r="B240" s="55">
        <v>2</v>
      </c>
      <c r="C240" s="55">
        <v>1</v>
      </c>
      <c r="D240" s="55">
        <v>2</v>
      </c>
      <c r="E240" s="55">
        <v>1</v>
      </c>
      <c r="F240" s="57"/>
      <c r="G240" s="56" t="s">
        <v>181</v>
      </c>
      <c r="H240" s="43">
        <v>212</v>
      </c>
      <c r="I240" s="44">
        <f>SUM(I241:I242)</f>
        <v>0</v>
      </c>
      <c r="J240" s="84">
        <f>SUM(J241:J242)</f>
        <v>0</v>
      </c>
      <c r="K240" s="45">
        <f>SUM(K241:K242)</f>
        <v>0</v>
      </c>
      <c r="L240" s="45">
        <f>SUM(L241:L242)</f>
        <v>0</v>
      </c>
    </row>
    <row r="241" spans="1:12" ht="27" hidden="1" customHeight="1">
      <c r="A241" s="67">
        <v>3</v>
      </c>
      <c r="B241" s="75">
        <v>2</v>
      </c>
      <c r="C241" s="76">
        <v>1</v>
      </c>
      <c r="D241" s="76">
        <v>2</v>
      </c>
      <c r="E241" s="76">
        <v>1</v>
      </c>
      <c r="F241" s="77">
        <v>1</v>
      </c>
      <c r="G241" s="78" t="s">
        <v>182</v>
      </c>
      <c r="H241" s="43">
        <v>213</v>
      </c>
      <c r="I241" s="61">
        <v>0</v>
      </c>
      <c r="J241" s="61">
        <v>0</v>
      </c>
      <c r="K241" s="61">
        <v>0</v>
      </c>
      <c r="L241" s="61">
        <v>0</v>
      </c>
    </row>
    <row r="242" spans="1:12" ht="25.5" hidden="1" customHeight="1">
      <c r="A242" s="54">
        <v>3</v>
      </c>
      <c r="B242" s="55">
        <v>2</v>
      </c>
      <c r="C242" s="55">
        <v>1</v>
      </c>
      <c r="D242" s="55">
        <v>2</v>
      </c>
      <c r="E242" s="55">
        <v>1</v>
      </c>
      <c r="F242" s="57">
        <v>2</v>
      </c>
      <c r="G242" s="56" t="s">
        <v>183</v>
      </c>
      <c r="H242" s="43">
        <v>214</v>
      </c>
      <c r="I242" s="61">
        <v>0</v>
      </c>
      <c r="J242" s="61">
        <v>0</v>
      </c>
      <c r="K242" s="61">
        <v>0</v>
      </c>
      <c r="L242" s="61">
        <v>0</v>
      </c>
    </row>
    <row r="243" spans="1:12" ht="26.25" hidden="1" customHeight="1">
      <c r="A243" s="49">
        <v>3</v>
      </c>
      <c r="B243" s="47">
        <v>2</v>
      </c>
      <c r="C243" s="47">
        <v>1</v>
      </c>
      <c r="D243" s="47">
        <v>3</v>
      </c>
      <c r="E243" s="47"/>
      <c r="F243" s="50"/>
      <c r="G243" s="48" t="s">
        <v>184</v>
      </c>
      <c r="H243" s="43">
        <v>215</v>
      </c>
      <c r="I243" s="64">
        <f>I244</f>
        <v>0</v>
      </c>
      <c r="J243" s="85">
        <f>J244</f>
        <v>0</v>
      </c>
      <c r="K243" s="65">
        <f>K244</f>
        <v>0</v>
      </c>
      <c r="L243" s="65">
        <f>L244</f>
        <v>0</v>
      </c>
    </row>
    <row r="244" spans="1:12" ht="29.25" hidden="1" customHeight="1">
      <c r="A244" s="54">
        <v>3</v>
      </c>
      <c r="B244" s="55">
        <v>2</v>
      </c>
      <c r="C244" s="55">
        <v>1</v>
      </c>
      <c r="D244" s="55">
        <v>3</v>
      </c>
      <c r="E244" s="55">
        <v>1</v>
      </c>
      <c r="F244" s="57"/>
      <c r="G244" s="48" t="s">
        <v>184</v>
      </c>
      <c r="H244" s="43">
        <v>216</v>
      </c>
      <c r="I244" s="44">
        <f>I245+I246</f>
        <v>0</v>
      </c>
      <c r="J244" s="44">
        <f>J245+J246</f>
        <v>0</v>
      </c>
      <c r="K244" s="44">
        <f>K245+K246</f>
        <v>0</v>
      </c>
      <c r="L244" s="44">
        <f>L245+L246</f>
        <v>0</v>
      </c>
    </row>
    <row r="245" spans="1:12" ht="30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>
        <v>1</v>
      </c>
      <c r="G245" s="56" t="s">
        <v>185</v>
      </c>
      <c r="H245" s="43">
        <v>217</v>
      </c>
      <c r="I245" s="61">
        <v>0</v>
      </c>
      <c r="J245" s="61">
        <v>0</v>
      </c>
      <c r="K245" s="61">
        <v>0</v>
      </c>
      <c r="L245" s="61">
        <v>0</v>
      </c>
    </row>
    <row r="246" spans="1:12" ht="27.75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2</v>
      </c>
      <c r="G246" s="56" t="s">
        <v>186</v>
      </c>
      <c r="H246" s="43">
        <v>218</v>
      </c>
      <c r="I246" s="104">
        <v>0</v>
      </c>
      <c r="J246" s="101">
        <v>0</v>
      </c>
      <c r="K246" s="104">
        <v>0</v>
      </c>
      <c r="L246" s="104">
        <v>0</v>
      </c>
    </row>
    <row r="247" spans="1:12" ht="12" hidden="1" customHeight="1">
      <c r="A247" s="54">
        <v>3</v>
      </c>
      <c r="B247" s="55">
        <v>2</v>
      </c>
      <c r="C247" s="55">
        <v>1</v>
      </c>
      <c r="D247" s="55">
        <v>4</v>
      </c>
      <c r="E247" s="55"/>
      <c r="F247" s="57"/>
      <c r="G247" s="56" t="s">
        <v>187</v>
      </c>
      <c r="H247" s="43">
        <v>219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14.25" hidden="1" customHeight="1">
      <c r="A248" s="49">
        <v>3</v>
      </c>
      <c r="B248" s="47">
        <v>2</v>
      </c>
      <c r="C248" s="47">
        <v>1</v>
      </c>
      <c r="D248" s="47">
        <v>4</v>
      </c>
      <c r="E248" s="47">
        <v>1</v>
      </c>
      <c r="F248" s="50"/>
      <c r="G248" s="48" t="s">
        <v>187</v>
      </c>
      <c r="H248" s="43">
        <v>220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1</v>
      </c>
      <c r="D249" s="55">
        <v>4</v>
      </c>
      <c r="E249" s="55">
        <v>1</v>
      </c>
      <c r="F249" s="57">
        <v>1</v>
      </c>
      <c r="G249" s="56" t="s">
        <v>188</v>
      </c>
      <c r="H249" s="43">
        <v>221</v>
      </c>
      <c r="I249" s="61">
        <v>0</v>
      </c>
      <c r="J249" s="61">
        <v>0</v>
      </c>
      <c r="K249" s="61">
        <v>0</v>
      </c>
      <c r="L249" s="61">
        <v>0</v>
      </c>
    </row>
    <row r="250" spans="1:12" ht="18.7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2</v>
      </c>
      <c r="G250" s="56" t="s">
        <v>189</v>
      </c>
      <c r="H250" s="43">
        <v>222</v>
      </c>
      <c r="I250" s="61">
        <v>0</v>
      </c>
      <c r="J250" s="61">
        <v>0</v>
      </c>
      <c r="K250" s="61">
        <v>0</v>
      </c>
      <c r="L250" s="61">
        <v>0</v>
      </c>
    </row>
    <row r="251" spans="1:12" ht="14.4" hidden="1" customHeight="1">
      <c r="A251" s="54">
        <v>3</v>
      </c>
      <c r="B251" s="55">
        <v>2</v>
      </c>
      <c r="C251" s="55">
        <v>1</v>
      </c>
      <c r="D251" s="55">
        <v>5</v>
      </c>
      <c r="E251" s="55"/>
      <c r="F251" s="57"/>
      <c r="G251" s="56" t="s">
        <v>190</v>
      </c>
      <c r="H251" s="43">
        <v>223</v>
      </c>
      <c r="I251" s="44">
        <f t="shared" ref="I251:L252" si="24">I252</f>
        <v>0</v>
      </c>
      <c r="J251" s="84">
        <f t="shared" si="24"/>
        <v>0</v>
      </c>
      <c r="K251" s="45">
        <f t="shared" si="24"/>
        <v>0</v>
      </c>
      <c r="L251" s="45">
        <f t="shared" si="24"/>
        <v>0</v>
      </c>
    </row>
    <row r="252" spans="1:12" ht="16.5" hidden="1" customHeight="1">
      <c r="A252" s="54">
        <v>3</v>
      </c>
      <c r="B252" s="55">
        <v>2</v>
      </c>
      <c r="C252" s="55">
        <v>1</v>
      </c>
      <c r="D252" s="55">
        <v>5</v>
      </c>
      <c r="E252" s="55">
        <v>1</v>
      </c>
      <c r="F252" s="57"/>
      <c r="G252" s="56" t="s">
        <v>190</v>
      </c>
      <c r="H252" s="43">
        <v>224</v>
      </c>
      <c r="I252" s="45">
        <f t="shared" si="24"/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4.4" hidden="1" customHeight="1">
      <c r="A253" s="75">
        <v>3</v>
      </c>
      <c r="B253" s="76">
        <v>2</v>
      </c>
      <c r="C253" s="76">
        <v>1</v>
      </c>
      <c r="D253" s="76">
        <v>5</v>
      </c>
      <c r="E253" s="76">
        <v>1</v>
      </c>
      <c r="F253" s="77">
        <v>1</v>
      </c>
      <c r="G253" s="56" t="s">
        <v>190</v>
      </c>
      <c r="H253" s="43">
        <v>225</v>
      </c>
      <c r="I253" s="104">
        <v>0</v>
      </c>
      <c r="J253" s="104">
        <v>0</v>
      </c>
      <c r="K253" s="104">
        <v>0</v>
      </c>
      <c r="L253" s="104">
        <v>0</v>
      </c>
    </row>
    <row r="254" spans="1:12" ht="14.4" hidden="1" customHeight="1">
      <c r="A254" s="54">
        <v>3</v>
      </c>
      <c r="B254" s="55">
        <v>2</v>
      </c>
      <c r="C254" s="55">
        <v>1</v>
      </c>
      <c r="D254" s="55">
        <v>6</v>
      </c>
      <c r="E254" s="55"/>
      <c r="F254" s="57"/>
      <c r="G254" s="56" t="s">
        <v>191</v>
      </c>
      <c r="H254" s="43">
        <v>226</v>
      </c>
      <c r="I254" s="44">
        <f t="shared" ref="I254:L255" si="25">I255</f>
        <v>0</v>
      </c>
      <c r="J254" s="84">
        <f t="shared" si="25"/>
        <v>0</v>
      </c>
      <c r="K254" s="45">
        <f t="shared" si="25"/>
        <v>0</v>
      </c>
      <c r="L254" s="45">
        <f t="shared" si="25"/>
        <v>0</v>
      </c>
    </row>
    <row r="255" spans="1:12" ht="14.4" hidden="1" customHeight="1">
      <c r="A255" s="54">
        <v>3</v>
      </c>
      <c r="B255" s="54">
        <v>2</v>
      </c>
      <c r="C255" s="55">
        <v>1</v>
      </c>
      <c r="D255" s="55">
        <v>6</v>
      </c>
      <c r="E255" s="55">
        <v>1</v>
      </c>
      <c r="F255" s="57"/>
      <c r="G255" s="56" t="s">
        <v>191</v>
      </c>
      <c r="H255" s="43">
        <v>227</v>
      </c>
      <c r="I255" s="44">
        <f t="shared" si="25"/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5.75" hidden="1" customHeight="1">
      <c r="A256" s="49">
        <v>3</v>
      </c>
      <c r="B256" s="49">
        <v>2</v>
      </c>
      <c r="C256" s="55">
        <v>1</v>
      </c>
      <c r="D256" s="55">
        <v>6</v>
      </c>
      <c r="E256" s="55">
        <v>1</v>
      </c>
      <c r="F256" s="57">
        <v>1</v>
      </c>
      <c r="G256" s="56" t="s">
        <v>191</v>
      </c>
      <c r="H256" s="43">
        <v>228</v>
      </c>
      <c r="I256" s="104">
        <v>0</v>
      </c>
      <c r="J256" s="104">
        <v>0</v>
      </c>
      <c r="K256" s="104">
        <v>0</v>
      </c>
      <c r="L256" s="104">
        <v>0</v>
      </c>
    </row>
    <row r="257" spans="1:12" ht="13.5" hidden="1" customHeight="1">
      <c r="A257" s="54">
        <v>3</v>
      </c>
      <c r="B257" s="54">
        <v>2</v>
      </c>
      <c r="C257" s="55">
        <v>1</v>
      </c>
      <c r="D257" s="55">
        <v>7</v>
      </c>
      <c r="E257" s="55"/>
      <c r="F257" s="57"/>
      <c r="G257" s="56" t="s">
        <v>192</v>
      </c>
      <c r="H257" s="43">
        <v>229</v>
      </c>
      <c r="I257" s="44">
        <f>I258</f>
        <v>0</v>
      </c>
      <c r="J257" s="84">
        <f>J258</f>
        <v>0</v>
      </c>
      <c r="K257" s="45">
        <f>K258</f>
        <v>0</v>
      </c>
      <c r="L257" s="45">
        <f>L258</f>
        <v>0</v>
      </c>
    </row>
    <row r="258" spans="1:12" ht="14.4" hidden="1" customHeight="1">
      <c r="A258" s="54">
        <v>3</v>
      </c>
      <c r="B258" s="55">
        <v>2</v>
      </c>
      <c r="C258" s="55">
        <v>1</v>
      </c>
      <c r="D258" s="55">
        <v>7</v>
      </c>
      <c r="E258" s="55">
        <v>1</v>
      </c>
      <c r="F258" s="57"/>
      <c r="G258" s="56" t="s">
        <v>192</v>
      </c>
      <c r="H258" s="43">
        <v>230</v>
      </c>
      <c r="I258" s="44">
        <f>I259+I260</f>
        <v>0</v>
      </c>
      <c r="J258" s="44">
        <f>J259+J260</f>
        <v>0</v>
      </c>
      <c r="K258" s="44">
        <f>K259+K260</f>
        <v>0</v>
      </c>
      <c r="L258" s="44">
        <f>L259+L260</f>
        <v>0</v>
      </c>
    </row>
    <row r="259" spans="1:12" ht="27" hidden="1" customHeight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>
        <v>1</v>
      </c>
      <c r="G259" s="56" t="s">
        <v>193</v>
      </c>
      <c r="H259" s="43">
        <v>231</v>
      </c>
      <c r="I259" s="60">
        <v>0</v>
      </c>
      <c r="J259" s="61">
        <v>0</v>
      </c>
      <c r="K259" s="61">
        <v>0</v>
      </c>
      <c r="L259" s="61">
        <v>0</v>
      </c>
    </row>
    <row r="260" spans="1:12" ht="24.75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2</v>
      </c>
      <c r="G260" s="56" t="s">
        <v>194</v>
      </c>
      <c r="H260" s="43">
        <v>232</v>
      </c>
      <c r="I260" s="61">
        <v>0</v>
      </c>
      <c r="J260" s="61">
        <v>0</v>
      </c>
      <c r="K260" s="61">
        <v>0</v>
      </c>
      <c r="L260" s="61">
        <v>0</v>
      </c>
    </row>
    <row r="261" spans="1:12" ht="38.25" hidden="1" customHeight="1">
      <c r="A261" s="54">
        <v>3</v>
      </c>
      <c r="B261" s="55">
        <v>2</v>
      </c>
      <c r="C261" s="55">
        <v>2</v>
      </c>
      <c r="D261" s="110"/>
      <c r="E261" s="110"/>
      <c r="F261" s="111"/>
      <c r="G261" s="56" t="s">
        <v>195</v>
      </c>
      <c r="H261" s="43">
        <v>233</v>
      </c>
      <c r="I261" s="44">
        <f>SUM(I262+I271+I275+I279+I283+I286+I289)</f>
        <v>0</v>
      </c>
      <c r="J261" s="84">
        <f>SUM(J262+J271+J275+J279+J283+J286+J289)</f>
        <v>0</v>
      </c>
      <c r="K261" s="45">
        <f>SUM(K262+K271+K275+K279+K283+K286+K289)</f>
        <v>0</v>
      </c>
      <c r="L261" s="45">
        <f>SUM(L262+L271+L275+L279+L283+L286+L289)</f>
        <v>0</v>
      </c>
    </row>
    <row r="262" spans="1:12" ht="14.4" hidden="1" customHeight="1">
      <c r="A262" s="54">
        <v>3</v>
      </c>
      <c r="B262" s="55">
        <v>2</v>
      </c>
      <c r="C262" s="55">
        <v>2</v>
      </c>
      <c r="D262" s="55">
        <v>1</v>
      </c>
      <c r="E262" s="55"/>
      <c r="F262" s="57"/>
      <c r="G262" s="56" t="s">
        <v>196</v>
      </c>
      <c r="H262" s="43">
        <v>234</v>
      </c>
      <c r="I262" s="44">
        <f>I263</f>
        <v>0</v>
      </c>
      <c r="J262" s="44">
        <f>J263</f>
        <v>0</v>
      </c>
      <c r="K262" s="44">
        <f>K263</f>
        <v>0</v>
      </c>
      <c r="L262" s="44">
        <f>L263</f>
        <v>0</v>
      </c>
    </row>
    <row r="263" spans="1:12" ht="14.4" hidden="1" customHeight="1">
      <c r="A263" s="58">
        <v>3</v>
      </c>
      <c r="B263" s="54">
        <v>2</v>
      </c>
      <c r="C263" s="55">
        <v>2</v>
      </c>
      <c r="D263" s="55">
        <v>1</v>
      </c>
      <c r="E263" s="55">
        <v>1</v>
      </c>
      <c r="F263" s="57"/>
      <c r="G263" s="56" t="s">
        <v>174</v>
      </c>
      <c r="H263" s="43">
        <v>235</v>
      </c>
      <c r="I263" s="44">
        <f>SUM(I264)</f>
        <v>0</v>
      </c>
      <c r="J263" s="44">
        <f>SUM(J264)</f>
        <v>0</v>
      </c>
      <c r="K263" s="44">
        <f>SUM(K264)</f>
        <v>0</v>
      </c>
      <c r="L263" s="44">
        <f>SUM(L264)</f>
        <v>0</v>
      </c>
    </row>
    <row r="264" spans="1:12" ht="14.4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>
        <v>1</v>
      </c>
      <c r="G264" s="56" t="s">
        <v>174</v>
      </c>
      <c r="H264" s="43">
        <v>236</v>
      </c>
      <c r="I264" s="61">
        <v>0</v>
      </c>
      <c r="J264" s="61">
        <v>0</v>
      </c>
      <c r="K264" s="61">
        <v>0</v>
      </c>
      <c r="L264" s="61">
        <v>0</v>
      </c>
    </row>
    <row r="265" spans="1:12" ht="15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2</v>
      </c>
      <c r="F265" s="57"/>
      <c r="G265" s="56" t="s">
        <v>197</v>
      </c>
      <c r="H265" s="43">
        <v>237</v>
      </c>
      <c r="I265" s="44">
        <f>SUM(I266:I267)</f>
        <v>0</v>
      </c>
      <c r="J265" s="44">
        <f>SUM(J266:J267)</f>
        <v>0</v>
      </c>
      <c r="K265" s="44">
        <f>SUM(K266:K267)</f>
        <v>0</v>
      </c>
      <c r="L265" s="44">
        <f>SUM(L266:L267)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>
        <v>1</v>
      </c>
      <c r="G266" s="56" t="s">
        <v>176</v>
      </c>
      <c r="H266" s="43">
        <v>238</v>
      </c>
      <c r="I266" s="61">
        <v>0</v>
      </c>
      <c r="J266" s="60">
        <v>0</v>
      </c>
      <c r="K266" s="61">
        <v>0</v>
      </c>
      <c r="L266" s="61"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2</v>
      </c>
      <c r="G267" s="56" t="s">
        <v>177</v>
      </c>
      <c r="H267" s="43">
        <v>239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3</v>
      </c>
      <c r="F268" s="57"/>
      <c r="G268" s="56" t="s">
        <v>178</v>
      </c>
      <c r="H268" s="43">
        <v>240</v>
      </c>
      <c r="I268" s="44">
        <f>SUM(I269:I270)</f>
        <v>0</v>
      </c>
      <c r="J268" s="44">
        <f>SUM(J269:J270)</f>
        <v>0</v>
      </c>
      <c r="K268" s="44">
        <f>SUM(K269:K270)</f>
        <v>0</v>
      </c>
      <c r="L268" s="44">
        <f>SUM(L269:L270)</f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>
        <v>1</v>
      </c>
      <c r="G269" s="56" t="s">
        <v>179</v>
      </c>
      <c r="H269" s="43">
        <v>241</v>
      </c>
      <c r="I269" s="61">
        <v>0</v>
      </c>
      <c r="J269" s="60">
        <v>0</v>
      </c>
      <c r="K269" s="61">
        <v>0</v>
      </c>
      <c r="L269" s="61"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2</v>
      </c>
      <c r="G270" s="56" t="s">
        <v>198</v>
      </c>
      <c r="H270" s="43">
        <v>242</v>
      </c>
      <c r="I270" s="61">
        <v>0</v>
      </c>
      <c r="J270" s="60">
        <v>0</v>
      </c>
      <c r="K270" s="61">
        <v>0</v>
      </c>
      <c r="L270" s="61">
        <v>0</v>
      </c>
    </row>
    <row r="271" spans="1:12" ht="25.5" hidden="1" customHeight="1">
      <c r="A271" s="58">
        <v>3</v>
      </c>
      <c r="B271" s="54">
        <v>2</v>
      </c>
      <c r="C271" s="55">
        <v>2</v>
      </c>
      <c r="D271" s="55">
        <v>2</v>
      </c>
      <c r="E271" s="55"/>
      <c r="F271" s="57"/>
      <c r="G271" s="56" t="s">
        <v>199</v>
      </c>
      <c r="H271" s="43">
        <v>243</v>
      </c>
      <c r="I271" s="44">
        <f>I272</f>
        <v>0</v>
      </c>
      <c r="J271" s="45">
        <f>J272</f>
        <v>0</v>
      </c>
      <c r="K271" s="44">
        <f>K272</f>
        <v>0</v>
      </c>
      <c r="L271" s="45">
        <f>L272</f>
        <v>0</v>
      </c>
    </row>
    <row r="272" spans="1:12" ht="20.25" hidden="1" customHeight="1">
      <c r="A272" s="54">
        <v>3</v>
      </c>
      <c r="B272" s="55">
        <v>2</v>
      </c>
      <c r="C272" s="47">
        <v>2</v>
      </c>
      <c r="D272" s="47">
        <v>2</v>
      </c>
      <c r="E272" s="47">
        <v>1</v>
      </c>
      <c r="F272" s="50"/>
      <c r="G272" s="56" t="s">
        <v>199</v>
      </c>
      <c r="H272" s="43">
        <v>244</v>
      </c>
      <c r="I272" s="64">
        <f>SUM(I273:I274)</f>
        <v>0</v>
      </c>
      <c r="J272" s="85">
        <f>SUM(J273:J274)</f>
        <v>0</v>
      </c>
      <c r="K272" s="65">
        <f>SUM(K273:K274)</f>
        <v>0</v>
      </c>
      <c r="L272" s="65">
        <f>SUM(L273:L274)</f>
        <v>0</v>
      </c>
    </row>
    <row r="273" spans="1:12" ht="25.5" hidden="1" customHeight="1">
      <c r="A273" s="54">
        <v>3</v>
      </c>
      <c r="B273" s="55">
        <v>2</v>
      </c>
      <c r="C273" s="55">
        <v>2</v>
      </c>
      <c r="D273" s="55">
        <v>2</v>
      </c>
      <c r="E273" s="55">
        <v>1</v>
      </c>
      <c r="F273" s="57">
        <v>1</v>
      </c>
      <c r="G273" s="56" t="s">
        <v>200</v>
      </c>
      <c r="H273" s="43">
        <v>245</v>
      </c>
      <c r="I273" s="61">
        <v>0</v>
      </c>
      <c r="J273" s="61">
        <v>0</v>
      </c>
      <c r="K273" s="61">
        <v>0</v>
      </c>
      <c r="L273" s="61"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2</v>
      </c>
      <c r="G274" s="58" t="s">
        <v>201</v>
      </c>
      <c r="H274" s="43">
        <v>246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3</v>
      </c>
      <c r="E275" s="55"/>
      <c r="F275" s="57"/>
      <c r="G275" s="56" t="s">
        <v>202</v>
      </c>
      <c r="H275" s="43">
        <v>247</v>
      </c>
      <c r="I275" s="44">
        <f>I276</f>
        <v>0</v>
      </c>
      <c r="J275" s="84">
        <f>J276</f>
        <v>0</v>
      </c>
      <c r="K275" s="45">
        <f>K276</f>
        <v>0</v>
      </c>
      <c r="L275" s="45">
        <f>L276</f>
        <v>0</v>
      </c>
    </row>
    <row r="276" spans="1:12" ht="30" hidden="1" customHeight="1">
      <c r="A276" s="49">
        <v>3</v>
      </c>
      <c r="B276" s="55">
        <v>2</v>
      </c>
      <c r="C276" s="55">
        <v>2</v>
      </c>
      <c r="D276" s="55">
        <v>3</v>
      </c>
      <c r="E276" s="55">
        <v>1</v>
      </c>
      <c r="F276" s="57"/>
      <c r="G276" s="56" t="s">
        <v>202</v>
      </c>
      <c r="H276" s="43">
        <v>248</v>
      </c>
      <c r="I276" s="44">
        <f>I277+I278</f>
        <v>0</v>
      </c>
      <c r="J276" s="44">
        <f>J277+J278</f>
        <v>0</v>
      </c>
      <c r="K276" s="44">
        <f>K277+K278</f>
        <v>0</v>
      </c>
      <c r="L276" s="44">
        <f>L277+L278</f>
        <v>0</v>
      </c>
    </row>
    <row r="277" spans="1:12" ht="31.5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>
        <v>1</v>
      </c>
      <c r="G277" s="56" t="s">
        <v>203</v>
      </c>
      <c r="H277" s="43">
        <v>249</v>
      </c>
      <c r="I277" s="61">
        <v>0</v>
      </c>
      <c r="J277" s="61">
        <v>0</v>
      </c>
      <c r="K277" s="61">
        <v>0</v>
      </c>
      <c r="L277" s="61">
        <v>0</v>
      </c>
    </row>
    <row r="278" spans="1:12" ht="25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2</v>
      </c>
      <c r="G278" s="56" t="s">
        <v>204</v>
      </c>
      <c r="H278" s="43">
        <v>250</v>
      </c>
      <c r="I278" s="61">
        <v>0</v>
      </c>
      <c r="J278" s="61">
        <v>0</v>
      </c>
      <c r="K278" s="61">
        <v>0</v>
      </c>
      <c r="L278" s="61">
        <v>0</v>
      </c>
    </row>
    <row r="279" spans="1:12" ht="22.5" hidden="1" customHeight="1">
      <c r="A279" s="54">
        <v>3</v>
      </c>
      <c r="B279" s="55">
        <v>2</v>
      </c>
      <c r="C279" s="55">
        <v>2</v>
      </c>
      <c r="D279" s="55">
        <v>4</v>
      </c>
      <c r="E279" s="55"/>
      <c r="F279" s="57"/>
      <c r="G279" s="56" t="s">
        <v>205</v>
      </c>
      <c r="H279" s="43">
        <v>251</v>
      </c>
      <c r="I279" s="44">
        <f>I280</f>
        <v>0</v>
      </c>
      <c r="J279" s="84">
        <f>J280</f>
        <v>0</v>
      </c>
      <c r="K279" s="45">
        <f>K280</f>
        <v>0</v>
      </c>
      <c r="L279" s="45">
        <f>L280</f>
        <v>0</v>
      </c>
    </row>
    <row r="280" spans="1:12" ht="14.4" hidden="1" customHeight="1">
      <c r="A280" s="54">
        <v>3</v>
      </c>
      <c r="B280" s="55">
        <v>2</v>
      </c>
      <c r="C280" s="55">
        <v>2</v>
      </c>
      <c r="D280" s="55">
        <v>4</v>
      </c>
      <c r="E280" s="55">
        <v>1</v>
      </c>
      <c r="F280" s="57"/>
      <c r="G280" s="56" t="s">
        <v>205</v>
      </c>
      <c r="H280" s="43">
        <v>252</v>
      </c>
      <c r="I280" s="44">
        <f>SUM(I281:I282)</f>
        <v>0</v>
      </c>
      <c r="J280" s="84">
        <f>SUM(J281:J282)</f>
        <v>0</v>
      </c>
      <c r="K280" s="45">
        <f>SUM(K281:K282)</f>
        <v>0</v>
      </c>
      <c r="L280" s="45">
        <f>SUM(L281:L282)</f>
        <v>0</v>
      </c>
    </row>
    <row r="281" spans="1:12" ht="30.75" hidden="1" customHeight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>
        <v>1</v>
      </c>
      <c r="G281" s="56" t="s">
        <v>206</v>
      </c>
      <c r="H281" s="43">
        <v>253</v>
      </c>
      <c r="I281" s="61">
        <v>0</v>
      </c>
      <c r="J281" s="61">
        <v>0</v>
      </c>
      <c r="K281" s="61">
        <v>0</v>
      </c>
      <c r="L281" s="61">
        <v>0</v>
      </c>
    </row>
    <row r="282" spans="1:12" ht="27.75" hidden="1" customHeight="1">
      <c r="A282" s="49">
        <v>3</v>
      </c>
      <c r="B282" s="47">
        <v>2</v>
      </c>
      <c r="C282" s="47">
        <v>2</v>
      </c>
      <c r="D282" s="47">
        <v>4</v>
      </c>
      <c r="E282" s="47">
        <v>1</v>
      </c>
      <c r="F282" s="50">
        <v>2</v>
      </c>
      <c r="G282" s="58" t="s">
        <v>207</v>
      </c>
      <c r="H282" s="43">
        <v>254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4">
        <v>3</v>
      </c>
      <c r="B283" s="55">
        <v>2</v>
      </c>
      <c r="C283" s="55">
        <v>2</v>
      </c>
      <c r="D283" s="55">
        <v>5</v>
      </c>
      <c r="E283" s="55"/>
      <c r="F283" s="57"/>
      <c r="G283" s="56" t="s">
        <v>208</v>
      </c>
      <c r="H283" s="43">
        <v>255</v>
      </c>
      <c r="I283" s="44">
        <f t="shared" ref="I283:L284" si="26">I284</f>
        <v>0</v>
      </c>
      <c r="J283" s="84">
        <f t="shared" si="26"/>
        <v>0</v>
      </c>
      <c r="K283" s="45">
        <f t="shared" si="26"/>
        <v>0</v>
      </c>
      <c r="L283" s="45">
        <f t="shared" si="26"/>
        <v>0</v>
      </c>
    </row>
    <row r="284" spans="1:12" ht="15.75" hidden="1" customHeight="1">
      <c r="A284" s="54">
        <v>3</v>
      </c>
      <c r="B284" s="55">
        <v>2</v>
      </c>
      <c r="C284" s="55">
        <v>2</v>
      </c>
      <c r="D284" s="55">
        <v>5</v>
      </c>
      <c r="E284" s="55">
        <v>1</v>
      </c>
      <c r="F284" s="57"/>
      <c r="G284" s="56" t="s">
        <v>208</v>
      </c>
      <c r="H284" s="43">
        <v>256</v>
      </c>
      <c r="I284" s="44">
        <f t="shared" si="26"/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>
        <v>1</v>
      </c>
      <c r="G285" s="56" t="s">
        <v>208</v>
      </c>
      <c r="H285" s="43">
        <v>257</v>
      </c>
      <c r="I285" s="61">
        <v>0</v>
      </c>
      <c r="J285" s="61">
        <v>0</v>
      </c>
      <c r="K285" s="61">
        <v>0</v>
      </c>
      <c r="L285" s="61">
        <v>0</v>
      </c>
    </row>
    <row r="286" spans="1:12" ht="14.25" hidden="1" customHeight="1">
      <c r="A286" s="54">
        <v>3</v>
      </c>
      <c r="B286" s="55">
        <v>2</v>
      </c>
      <c r="C286" s="55">
        <v>2</v>
      </c>
      <c r="D286" s="55">
        <v>6</v>
      </c>
      <c r="E286" s="55"/>
      <c r="F286" s="57"/>
      <c r="G286" s="56" t="s">
        <v>191</v>
      </c>
      <c r="H286" s="43">
        <v>258</v>
      </c>
      <c r="I286" s="44">
        <f t="shared" ref="I286:L287" si="27">I287</f>
        <v>0</v>
      </c>
      <c r="J286" s="112">
        <f t="shared" si="27"/>
        <v>0</v>
      </c>
      <c r="K286" s="45">
        <f t="shared" si="27"/>
        <v>0</v>
      </c>
      <c r="L286" s="45">
        <f t="shared" si="27"/>
        <v>0</v>
      </c>
    </row>
    <row r="287" spans="1:12" ht="15" hidden="1" customHeight="1">
      <c r="A287" s="54">
        <v>3</v>
      </c>
      <c r="B287" s="55">
        <v>2</v>
      </c>
      <c r="C287" s="55">
        <v>2</v>
      </c>
      <c r="D287" s="55">
        <v>6</v>
      </c>
      <c r="E287" s="55">
        <v>1</v>
      </c>
      <c r="F287" s="57"/>
      <c r="G287" s="56" t="s">
        <v>191</v>
      </c>
      <c r="H287" s="43">
        <v>259</v>
      </c>
      <c r="I287" s="44">
        <f t="shared" si="27"/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76">
        <v>2</v>
      </c>
      <c r="C288" s="76">
        <v>2</v>
      </c>
      <c r="D288" s="55">
        <v>6</v>
      </c>
      <c r="E288" s="76">
        <v>1</v>
      </c>
      <c r="F288" s="77">
        <v>1</v>
      </c>
      <c r="G288" s="78" t="s">
        <v>191</v>
      </c>
      <c r="H288" s="43">
        <v>260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25" hidden="1" customHeight="1">
      <c r="A289" s="58">
        <v>3</v>
      </c>
      <c r="B289" s="54">
        <v>2</v>
      </c>
      <c r="C289" s="55">
        <v>2</v>
      </c>
      <c r="D289" s="55">
        <v>7</v>
      </c>
      <c r="E289" s="55"/>
      <c r="F289" s="57"/>
      <c r="G289" s="56" t="s">
        <v>192</v>
      </c>
      <c r="H289" s="43">
        <v>261</v>
      </c>
      <c r="I289" s="44">
        <f>I290</f>
        <v>0</v>
      </c>
      <c r="J289" s="112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2</v>
      </c>
      <c r="C290" s="55">
        <v>2</v>
      </c>
      <c r="D290" s="55">
        <v>7</v>
      </c>
      <c r="E290" s="55">
        <v>1</v>
      </c>
      <c r="F290" s="57"/>
      <c r="G290" s="56" t="s">
        <v>192</v>
      </c>
      <c r="H290" s="43">
        <v>262</v>
      </c>
      <c r="I290" s="44">
        <f>I291+I292</f>
        <v>0</v>
      </c>
      <c r="J290" s="44">
        <f>J291+J292</f>
        <v>0</v>
      </c>
      <c r="K290" s="44">
        <f>K291+K292</f>
        <v>0</v>
      </c>
      <c r="L290" s="44">
        <f>L291+L292</f>
        <v>0</v>
      </c>
    </row>
    <row r="291" spans="1:12" ht="27.75" hidden="1" customHeight="1">
      <c r="A291" s="58">
        <v>3</v>
      </c>
      <c r="B291" s="54">
        <v>2</v>
      </c>
      <c r="C291" s="54">
        <v>2</v>
      </c>
      <c r="D291" s="55">
        <v>7</v>
      </c>
      <c r="E291" s="55">
        <v>1</v>
      </c>
      <c r="F291" s="57">
        <v>1</v>
      </c>
      <c r="G291" s="56" t="s">
        <v>193</v>
      </c>
      <c r="H291" s="43">
        <v>263</v>
      </c>
      <c r="I291" s="61">
        <v>0</v>
      </c>
      <c r="J291" s="61">
        <v>0</v>
      </c>
      <c r="K291" s="61">
        <v>0</v>
      </c>
      <c r="L291" s="61">
        <v>0</v>
      </c>
    </row>
    <row r="292" spans="1:12" ht="25.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2</v>
      </c>
      <c r="G292" s="56" t="s">
        <v>194</v>
      </c>
      <c r="H292" s="43">
        <v>264</v>
      </c>
      <c r="I292" s="61">
        <v>0</v>
      </c>
      <c r="J292" s="61">
        <v>0</v>
      </c>
      <c r="K292" s="61">
        <v>0</v>
      </c>
      <c r="L292" s="61">
        <v>0</v>
      </c>
    </row>
    <row r="293" spans="1:12" ht="30" hidden="1" customHeight="1">
      <c r="A293" s="62">
        <v>3</v>
      </c>
      <c r="B293" s="62">
        <v>3</v>
      </c>
      <c r="C293" s="39"/>
      <c r="D293" s="40"/>
      <c r="E293" s="40"/>
      <c r="F293" s="42"/>
      <c r="G293" s="41" t="s">
        <v>209</v>
      </c>
      <c r="H293" s="43">
        <v>265</v>
      </c>
      <c r="I293" s="44">
        <f>SUM(I294+I326)</f>
        <v>0</v>
      </c>
      <c r="J293" s="112">
        <f>SUM(J294+J326)</f>
        <v>0</v>
      </c>
      <c r="K293" s="45">
        <f>SUM(K294+K326)</f>
        <v>0</v>
      </c>
      <c r="L293" s="45">
        <f>SUM(L294+L326)</f>
        <v>0</v>
      </c>
    </row>
    <row r="294" spans="1:12" ht="40.5" hidden="1" customHeight="1">
      <c r="A294" s="58">
        <v>3</v>
      </c>
      <c r="B294" s="58">
        <v>3</v>
      </c>
      <c r="C294" s="54">
        <v>1</v>
      </c>
      <c r="D294" s="55"/>
      <c r="E294" s="55"/>
      <c r="F294" s="57"/>
      <c r="G294" s="56" t="s">
        <v>210</v>
      </c>
      <c r="H294" s="43">
        <v>266</v>
      </c>
      <c r="I294" s="44">
        <f>SUM(I295+I304+I308+I312+I316+I319+I322)</f>
        <v>0</v>
      </c>
      <c r="J294" s="112">
        <f>SUM(J295+J304+J308+J312+J316+J319+J322)</f>
        <v>0</v>
      </c>
      <c r="K294" s="45">
        <f>SUM(K295+K304+K308+K312+K316+K319+K322)</f>
        <v>0</v>
      </c>
      <c r="L294" s="45">
        <f>SUM(L295+L304+L308+L312+L316+L319+L322)</f>
        <v>0</v>
      </c>
    </row>
    <row r="295" spans="1:12" ht="15" hidden="1" customHeight="1">
      <c r="A295" s="58">
        <v>3</v>
      </c>
      <c r="B295" s="58">
        <v>3</v>
      </c>
      <c r="C295" s="54">
        <v>1</v>
      </c>
      <c r="D295" s="55">
        <v>1</v>
      </c>
      <c r="E295" s="55"/>
      <c r="F295" s="57"/>
      <c r="G295" s="56" t="s">
        <v>196</v>
      </c>
      <c r="H295" s="43">
        <v>267</v>
      </c>
      <c r="I295" s="44">
        <f>SUM(I296+I298+I301)</f>
        <v>0</v>
      </c>
      <c r="J295" s="44">
        <f>SUM(J296+J298+J301)</f>
        <v>0</v>
      </c>
      <c r="K295" s="44">
        <f>SUM(K296+K298+K301)</f>
        <v>0</v>
      </c>
      <c r="L295" s="44">
        <f>SUM(L296+L298+L301)</f>
        <v>0</v>
      </c>
    </row>
    <row r="296" spans="1:12" ht="12.75" hidden="1" customHeight="1">
      <c r="A296" s="58">
        <v>3</v>
      </c>
      <c r="B296" s="58">
        <v>3</v>
      </c>
      <c r="C296" s="54">
        <v>1</v>
      </c>
      <c r="D296" s="55">
        <v>1</v>
      </c>
      <c r="E296" s="55">
        <v>1</v>
      </c>
      <c r="F296" s="57"/>
      <c r="G296" s="56" t="s">
        <v>174</v>
      </c>
      <c r="H296" s="43">
        <v>268</v>
      </c>
      <c r="I296" s="44">
        <f>SUM(I297:I297)</f>
        <v>0</v>
      </c>
      <c r="J296" s="112">
        <f>SUM(J297:J297)</f>
        <v>0</v>
      </c>
      <c r="K296" s="45">
        <f>SUM(K297:K297)</f>
        <v>0</v>
      </c>
      <c r="L296" s="45">
        <f>SUM(L297:L297)</f>
        <v>0</v>
      </c>
    </row>
    <row r="297" spans="1:12" ht="1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>
        <v>1</v>
      </c>
      <c r="G297" s="56" t="s">
        <v>174</v>
      </c>
      <c r="H297" s="43">
        <v>269</v>
      </c>
      <c r="I297" s="61">
        <v>0</v>
      </c>
      <c r="J297" s="61">
        <v>0</v>
      </c>
      <c r="K297" s="61">
        <v>0</v>
      </c>
      <c r="L297" s="61">
        <v>0</v>
      </c>
    </row>
    <row r="298" spans="1:12" ht="14.2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2</v>
      </c>
      <c r="F298" s="57"/>
      <c r="G298" s="56" t="s">
        <v>197</v>
      </c>
      <c r="H298" s="43">
        <v>270</v>
      </c>
      <c r="I298" s="44">
        <f>SUM(I299:I300)</f>
        <v>0</v>
      </c>
      <c r="J298" s="44">
        <f>SUM(J299:J300)</f>
        <v>0</v>
      </c>
      <c r="K298" s="44">
        <f>SUM(K299:K300)</f>
        <v>0</v>
      </c>
      <c r="L298" s="44">
        <f>SUM(L299:L300)</f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>
        <v>1</v>
      </c>
      <c r="G299" s="56" t="s">
        <v>176</v>
      </c>
      <c r="H299" s="43">
        <v>271</v>
      </c>
      <c r="I299" s="61">
        <v>0</v>
      </c>
      <c r="J299" s="61">
        <v>0</v>
      </c>
      <c r="K299" s="61">
        <v>0</v>
      </c>
      <c r="L299" s="61"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2</v>
      </c>
      <c r="G300" s="56" t="s">
        <v>177</v>
      </c>
      <c r="H300" s="43">
        <v>272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3</v>
      </c>
      <c r="F301" s="57"/>
      <c r="G301" s="56" t="s">
        <v>178</v>
      </c>
      <c r="H301" s="43">
        <v>273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>
        <v>1</v>
      </c>
      <c r="G302" s="56" t="s">
        <v>211</v>
      </c>
      <c r="H302" s="43">
        <v>274</v>
      </c>
      <c r="I302" s="61">
        <v>0</v>
      </c>
      <c r="J302" s="61">
        <v>0</v>
      </c>
      <c r="K302" s="61">
        <v>0</v>
      </c>
      <c r="L302" s="61"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2</v>
      </c>
      <c r="G303" s="56" t="s">
        <v>198</v>
      </c>
      <c r="H303" s="43">
        <v>275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4" hidden="1" customHeight="1">
      <c r="A304" s="74">
        <v>3</v>
      </c>
      <c r="B304" s="49">
        <v>3</v>
      </c>
      <c r="C304" s="54">
        <v>1</v>
      </c>
      <c r="D304" s="55">
        <v>2</v>
      </c>
      <c r="E304" s="55"/>
      <c r="F304" s="57"/>
      <c r="G304" s="56" t="s">
        <v>212</v>
      </c>
      <c r="H304" s="43">
        <v>276</v>
      </c>
      <c r="I304" s="44">
        <f>I305</f>
        <v>0</v>
      </c>
      <c r="J304" s="112">
        <f>J305</f>
        <v>0</v>
      </c>
      <c r="K304" s="45">
        <f>K305</f>
        <v>0</v>
      </c>
      <c r="L304" s="45">
        <f>L305</f>
        <v>0</v>
      </c>
    </row>
    <row r="305" spans="1:12" ht="15" hidden="1" customHeight="1">
      <c r="A305" s="74">
        <v>3</v>
      </c>
      <c r="B305" s="74">
        <v>3</v>
      </c>
      <c r="C305" s="49">
        <v>1</v>
      </c>
      <c r="D305" s="47">
        <v>2</v>
      </c>
      <c r="E305" s="47">
        <v>1</v>
      </c>
      <c r="F305" s="50"/>
      <c r="G305" s="56" t="s">
        <v>212</v>
      </c>
      <c r="H305" s="43">
        <v>277</v>
      </c>
      <c r="I305" s="64">
        <f>SUM(I306:I307)</f>
        <v>0</v>
      </c>
      <c r="J305" s="113">
        <f>SUM(J306:J307)</f>
        <v>0</v>
      </c>
      <c r="K305" s="65">
        <f>SUM(K306:K307)</f>
        <v>0</v>
      </c>
      <c r="L305" s="65">
        <f>SUM(L306:L307)</f>
        <v>0</v>
      </c>
    </row>
    <row r="306" spans="1:12" ht="15" hidden="1" customHeight="1">
      <c r="A306" s="58">
        <v>3</v>
      </c>
      <c r="B306" s="58">
        <v>3</v>
      </c>
      <c r="C306" s="54">
        <v>1</v>
      </c>
      <c r="D306" s="55">
        <v>2</v>
      </c>
      <c r="E306" s="55">
        <v>1</v>
      </c>
      <c r="F306" s="57">
        <v>1</v>
      </c>
      <c r="G306" s="56" t="s">
        <v>213</v>
      </c>
      <c r="H306" s="43">
        <v>278</v>
      </c>
      <c r="I306" s="61">
        <v>0</v>
      </c>
      <c r="J306" s="61">
        <v>0</v>
      </c>
      <c r="K306" s="61">
        <v>0</v>
      </c>
      <c r="L306" s="61">
        <v>0</v>
      </c>
    </row>
    <row r="307" spans="1:12" ht="12.75" hidden="1" customHeight="1">
      <c r="A307" s="66">
        <v>3</v>
      </c>
      <c r="B307" s="99">
        <v>3</v>
      </c>
      <c r="C307" s="75">
        <v>1</v>
      </c>
      <c r="D307" s="76">
        <v>2</v>
      </c>
      <c r="E307" s="76">
        <v>1</v>
      </c>
      <c r="F307" s="77">
        <v>2</v>
      </c>
      <c r="G307" s="78" t="s">
        <v>214</v>
      </c>
      <c r="H307" s="43">
        <v>279</v>
      </c>
      <c r="I307" s="61">
        <v>0</v>
      </c>
      <c r="J307" s="61">
        <v>0</v>
      </c>
      <c r="K307" s="61">
        <v>0</v>
      </c>
      <c r="L307" s="61">
        <v>0</v>
      </c>
    </row>
    <row r="308" spans="1:12" ht="15.75" hidden="1" customHeight="1">
      <c r="A308" s="54">
        <v>3</v>
      </c>
      <c r="B308" s="56">
        <v>3</v>
      </c>
      <c r="C308" s="54">
        <v>1</v>
      </c>
      <c r="D308" s="55">
        <v>3</v>
      </c>
      <c r="E308" s="55"/>
      <c r="F308" s="57"/>
      <c r="G308" s="56" t="s">
        <v>215</v>
      </c>
      <c r="H308" s="43">
        <v>280</v>
      </c>
      <c r="I308" s="44">
        <f>I309</f>
        <v>0</v>
      </c>
      <c r="J308" s="112">
        <f>J309</f>
        <v>0</v>
      </c>
      <c r="K308" s="45">
        <f>K309</f>
        <v>0</v>
      </c>
      <c r="L308" s="45">
        <f>L309</f>
        <v>0</v>
      </c>
    </row>
    <row r="309" spans="1:12" ht="15.75" hidden="1" customHeight="1">
      <c r="A309" s="54">
        <v>3</v>
      </c>
      <c r="B309" s="78">
        <v>3</v>
      </c>
      <c r="C309" s="75">
        <v>1</v>
      </c>
      <c r="D309" s="76">
        <v>3</v>
      </c>
      <c r="E309" s="76">
        <v>1</v>
      </c>
      <c r="F309" s="77"/>
      <c r="G309" s="56" t="s">
        <v>215</v>
      </c>
      <c r="H309" s="43">
        <v>281</v>
      </c>
      <c r="I309" s="45">
        <f>I310+I311</f>
        <v>0</v>
      </c>
      <c r="J309" s="45">
        <f>J310+J311</f>
        <v>0</v>
      </c>
      <c r="K309" s="45">
        <f>K310+K311</f>
        <v>0</v>
      </c>
      <c r="L309" s="45">
        <f>L310+L311</f>
        <v>0</v>
      </c>
    </row>
    <row r="310" spans="1:12" ht="27" hidden="1" customHeight="1">
      <c r="A310" s="54">
        <v>3</v>
      </c>
      <c r="B310" s="56">
        <v>3</v>
      </c>
      <c r="C310" s="54">
        <v>1</v>
      </c>
      <c r="D310" s="55">
        <v>3</v>
      </c>
      <c r="E310" s="55">
        <v>1</v>
      </c>
      <c r="F310" s="57">
        <v>1</v>
      </c>
      <c r="G310" s="56" t="s">
        <v>216</v>
      </c>
      <c r="H310" s="43">
        <v>282</v>
      </c>
      <c r="I310" s="104">
        <v>0</v>
      </c>
      <c r="J310" s="104">
        <v>0</v>
      </c>
      <c r="K310" s="104">
        <v>0</v>
      </c>
      <c r="L310" s="103">
        <v>0</v>
      </c>
    </row>
    <row r="311" spans="1:12" ht="26.25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2</v>
      </c>
      <c r="G311" s="56" t="s">
        <v>217</v>
      </c>
      <c r="H311" s="43">
        <v>283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54">
        <v>3</v>
      </c>
      <c r="B312" s="56">
        <v>3</v>
      </c>
      <c r="C312" s="54">
        <v>1</v>
      </c>
      <c r="D312" s="55">
        <v>4</v>
      </c>
      <c r="E312" s="55"/>
      <c r="F312" s="57"/>
      <c r="G312" s="56" t="s">
        <v>218</v>
      </c>
      <c r="H312" s="43">
        <v>284</v>
      </c>
      <c r="I312" s="44">
        <f>I313</f>
        <v>0</v>
      </c>
      <c r="J312" s="112">
        <f>J313</f>
        <v>0</v>
      </c>
      <c r="K312" s="45">
        <f>K313</f>
        <v>0</v>
      </c>
      <c r="L312" s="45">
        <f>L313</f>
        <v>0</v>
      </c>
    </row>
    <row r="313" spans="1:12" ht="15" hidden="1" customHeight="1">
      <c r="A313" s="58">
        <v>3</v>
      </c>
      <c r="B313" s="54">
        <v>3</v>
      </c>
      <c r="C313" s="55">
        <v>1</v>
      </c>
      <c r="D313" s="55">
        <v>4</v>
      </c>
      <c r="E313" s="55">
        <v>1</v>
      </c>
      <c r="F313" s="57"/>
      <c r="G313" s="56" t="s">
        <v>218</v>
      </c>
      <c r="H313" s="43">
        <v>285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2" ht="14.4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>
        <v>1</v>
      </c>
      <c r="G314" s="56" t="s">
        <v>219</v>
      </c>
      <c r="H314" s="43">
        <v>286</v>
      </c>
      <c r="I314" s="60">
        <v>0</v>
      </c>
      <c r="J314" s="61">
        <v>0</v>
      </c>
      <c r="K314" s="61">
        <v>0</v>
      </c>
      <c r="L314" s="60">
        <v>0</v>
      </c>
    </row>
    <row r="315" spans="1:12" ht="14.25" hidden="1" customHeight="1">
      <c r="A315" s="54">
        <v>3</v>
      </c>
      <c r="B315" s="55">
        <v>3</v>
      </c>
      <c r="C315" s="55">
        <v>1</v>
      </c>
      <c r="D315" s="55">
        <v>4</v>
      </c>
      <c r="E315" s="55">
        <v>1</v>
      </c>
      <c r="F315" s="57">
        <v>2</v>
      </c>
      <c r="G315" s="56" t="s">
        <v>220</v>
      </c>
      <c r="H315" s="43">
        <v>287</v>
      </c>
      <c r="I315" s="61">
        <v>0</v>
      </c>
      <c r="J315" s="104">
        <v>0</v>
      </c>
      <c r="K315" s="104">
        <v>0</v>
      </c>
      <c r="L315" s="103">
        <v>0</v>
      </c>
    </row>
    <row r="316" spans="1:12" ht="15.75" hidden="1" customHeight="1">
      <c r="A316" s="54">
        <v>3</v>
      </c>
      <c r="B316" s="55">
        <v>3</v>
      </c>
      <c r="C316" s="55">
        <v>1</v>
      </c>
      <c r="D316" s="55">
        <v>5</v>
      </c>
      <c r="E316" s="55"/>
      <c r="F316" s="57"/>
      <c r="G316" s="56" t="s">
        <v>221</v>
      </c>
      <c r="H316" s="43">
        <v>288</v>
      </c>
      <c r="I316" s="65">
        <f t="shared" ref="I316:L317" si="28">I317</f>
        <v>0</v>
      </c>
      <c r="J316" s="112">
        <f t="shared" si="28"/>
        <v>0</v>
      </c>
      <c r="K316" s="45">
        <f t="shared" si="28"/>
        <v>0</v>
      </c>
      <c r="L316" s="45">
        <f t="shared" si="28"/>
        <v>0</v>
      </c>
    </row>
    <row r="317" spans="1:12" ht="14.25" hidden="1" customHeight="1">
      <c r="A317" s="49">
        <v>3</v>
      </c>
      <c r="B317" s="76">
        <v>3</v>
      </c>
      <c r="C317" s="76">
        <v>1</v>
      </c>
      <c r="D317" s="76">
        <v>5</v>
      </c>
      <c r="E317" s="76">
        <v>1</v>
      </c>
      <c r="F317" s="77"/>
      <c r="G317" s="56" t="s">
        <v>221</v>
      </c>
      <c r="H317" s="43">
        <v>289</v>
      </c>
      <c r="I317" s="45">
        <f t="shared" si="28"/>
        <v>0</v>
      </c>
      <c r="J317" s="113">
        <f t="shared" si="28"/>
        <v>0</v>
      </c>
      <c r="K317" s="65">
        <f t="shared" si="28"/>
        <v>0</v>
      </c>
      <c r="L317" s="65">
        <f t="shared" si="28"/>
        <v>0</v>
      </c>
    </row>
    <row r="318" spans="1:12" ht="14.25" hidden="1" customHeight="1">
      <c r="A318" s="54">
        <v>3</v>
      </c>
      <c r="B318" s="55">
        <v>3</v>
      </c>
      <c r="C318" s="55">
        <v>1</v>
      </c>
      <c r="D318" s="55">
        <v>5</v>
      </c>
      <c r="E318" s="55">
        <v>1</v>
      </c>
      <c r="F318" s="57">
        <v>1</v>
      </c>
      <c r="G318" s="56" t="s">
        <v>222</v>
      </c>
      <c r="H318" s="43">
        <v>290</v>
      </c>
      <c r="I318" s="61">
        <v>0</v>
      </c>
      <c r="J318" s="104">
        <v>0</v>
      </c>
      <c r="K318" s="104">
        <v>0</v>
      </c>
      <c r="L318" s="103"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6</v>
      </c>
      <c r="E319" s="55"/>
      <c r="F319" s="57"/>
      <c r="G319" s="56" t="s">
        <v>191</v>
      </c>
      <c r="H319" s="43">
        <v>291</v>
      </c>
      <c r="I319" s="45">
        <f t="shared" ref="I319:L320" si="29">I320</f>
        <v>0</v>
      </c>
      <c r="J319" s="112">
        <f t="shared" si="29"/>
        <v>0</v>
      </c>
      <c r="K319" s="45">
        <f t="shared" si="29"/>
        <v>0</v>
      </c>
      <c r="L319" s="45">
        <f t="shared" si="29"/>
        <v>0</v>
      </c>
    </row>
    <row r="320" spans="1:12" ht="13.5" hidden="1" customHeight="1">
      <c r="A320" s="54">
        <v>3</v>
      </c>
      <c r="B320" s="55">
        <v>3</v>
      </c>
      <c r="C320" s="55">
        <v>1</v>
      </c>
      <c r="D320" s="55">
        <v>6</v>
      </c>
      <c r="E320" s="55">
        <v>1</v>
      </c>
      <c r="F320" s="57"/>
      <c r="G320" s="56" t="s">
        <v>191</v>
      </c>
      <c r="H320" s="43">
        <v>292</v>
      </c>
      <c r="I320" s="44">
        <f t="shared" si="29"/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4.2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>
        <v>1</v>
      </c>
      <c r="G321" s="56" t="s">
        <v>191</v>
      </c>
      <c r="H321" s="43">
        <v>293</v>
      </c>
      <c r="I321" s="104">
        <v>0</v>
      </c>
      <c r="J321" s="104">
        <v>0</v>
      </c>
      <c r="K321" s="104">
        <v>0</v>
      </c>
      <c r="L321" s="103">
        <v>0</v>
      </c>
    </row>
    <row r="322" spans="1:16" ht="15" hidden="1" customHeight="1">
      <c r="A322" s="54">
        <v>3</v>
      </c>
      <c r="B322" s="55">
        <v>3</v>
      </c>
      <c r="C322" s="55">
        <v>1</v>
      </c>
      <c r="D322" s="55">
        <v>7</v>
      </c>
      <c r="E322" s="55"/>
      <c r="F322" s="57"/>
      <c r="G322" s="56" t="s">
        <v>223</v>
      </c>
      <c r="H322" s="43">
        <v>294</v>
      </c>
      <c r="I322" s="44">
        <f>I323</f>
        <v>0</v>
      </c>
      <c r="J322" s="112">
        <f>J323</f>
        <v>0</v>
      </c>
      <c r="K322" s="45">
        <f>K323</f>
        <v>0</v>
      </c>
      <c r="L322" s="45">
        <f>L323</f>
        <v>0</v>
      </c>
    </row>
    <row r="323" spans="1:16" ht="16.5" hidden="1" customHeight="1">
      <c r="A323" s="54">
        <v>3</v>
      </c>
      <c r="B323" s="55">
        <v>3</v>
      </c>
      <c r="C323" s="55">
        <v>1</v>
      </c>
      <c r="D323" s="55">
        <v>7</v>
      </c>
      <c r="E323" s="55">
        <v>1</v>
      </c>
      <c r="F323" s="57"/>
      <c r="G323" s="56" t="s">
        <v>223</v>
      </c>
      <c r="H323" s="43">
        <v>295</v>
      </c>
      <c r="I323" s="44">
        <f>I324+I325</f>
        <v>0</v>
      </c>
      <c r="J323" s="44">
        <f>J324+J325</f>
        <v>0</v>
      </c>
      <c r="K323" s="44">
        <f>K324+K325</f>
        <v>0</v>
      </c>
      <c r="L323" s="44">
        <f>L324+L325</f>
        <v>0</v>
      </c>
    </row>
    <row r="324" spans="1:16" ht="27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>
        <v>1</v>
      </c>
      <c r="G324" s="56" t="s">
        <v>224</v>
      </c>
      <c r="H324" s="43">
        <v>296</v>
      </c>
      <c r="I324" s="104">
        <v>0</v>
      </c>
      <c r="J324" s="104">
        <v>0</v>
      </c>
      <c r="K324" s="104">
        <v>0</v>
      </c>
      <c r="L324" s="103">
        <v>0</v>
      </c>
    </row>
    <row r="325" spans="1:16" ht="27.75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2</v>
      </c>
      <c r="G325" s="56" t="s">
        <v>225</v>
      </c>
      <c r="H325" s="43">
        <v>297</v>
      </c>
      <c r="I325" s="61">
        <v>0</v>
      </c>
      <c r="J325" s="61">
        <v>0</v>
      </c>
      <c r="K325" s="61">
        <v>0</v>
      </c>
      <c r="L325" s="61">
        <v>0</v>
      </c>
    </row>
    <row r="326" spans="1:16" ht="38.25" hidden="1" customHeight="1">
      <c r="A326" s="54">
        <v>3</v>
      </c>
      <c r="B326" s="55">
        <v>3</v>
      </c>
      <c r="C326" s="55">
        <v>2</v>
      </c>
      <c r="D326" s="55"/>
      <c r="E326" s="55"/>
      <c r="F326" s="57"/>
      <c r="G326" s="56" t="s">
        <v>226</v>
      </c>
      <c r="H326" s="43">
        <v>298</v>
      </c>
      <c r="I326" s="44">
        <f>SUM(I327+I336+I340+I344+I348+I351+I354)</f>
        <v>0</v>
      </c>
      <c r="J326" s="112">
        <f>SUM(J327+J336+J340+J344+J348+J351+J354)</f>
        <v>0</v>
      </c>
      <c r="K326" s="45">
        <f>SUM(K327+K336+K340+K344+K348+K351+K354)</f>
        <v>0</v>
      </c>
      <c r="L326" s="45">
        <f>SUM(L327+L336+L340+L344+L348+L351+L354)</f>
        <v>0</v>
      </c>
    </row>
    <row r="327" spans="1:16" ht="15" hidden="1" customHeight="1">
      <c r="A327" s="54">
        <v>3</v>
      </c>
      <c r="B327" s="55">
        <v>3</v>
      </c>
      <c r="C327" s="55">
        <v>2</v>
      </c>
      <c r="D327" s="55">
        <v>1</v>
      </c>
      <c r="E327" s="55"/>
      <c r="F327" s="57"/>
      <c r="G327" s="56" t="s">
        <v>173</v>
      </c>
      <c r="H327" s="43">
        <v>299</v>
      </c>
      <c r="I327" s="44">
        <f>I328</f>
        <v>0</v>
      </c>
      <c r="J327" s="112">
        <f>J328</f>
        <v>0</v>
      </c>
      <c r="K327" s="45">
        <f>K328</f>
        <v>0</v>
      </c>
      <c r="L327" s="45">
        <f>L328</f>
        <v>0</v>
      </c>
    </row>
    <row r="328" spans="1:16" ht="14.4" hidden="1" customHeight="1">
      <c r="A328" s="58">
        <v>3</v>
      </c>
      <c r="B328" s="54">
        <v>3</v>
      </c>
      <c r="C328" s="55">
        <v>2</v>
      </c>
      <c r="D328" s="56">
        <v>1</v>
      </c>
      <c r="E328" s="54">
        <v>1</v>
      </c>
      <c r="F328" s="57"/>
      <c r="G328" s="56" t="s">
        <v>173</v>
      </c>
      <c r="H328" s="43">
        <v>300</v>
      </c>
      <c r="I328" s="44">
        <f>SUM(I329:I329)</f>
        <v>0</v>
      </c>
      <c r="J328" s="44">
        <f>SUM(J329:J329)</f>
        <v>0</v>
      </c>
      <c r="K328" s="44">
        <f>SUM(K329:K329)</f>
        <v>0</v>
      </c>
      <c r="L328" s="44">
        <f>SUM(L329:L329)</f>
        <v>0</v>
      </c>
      <c r="M328" s="141"/>
      <c r="N328" s="141"/>
      <c r="O328" s="141"/>
      <c r="P328" s="141"/>
    </row>
    <row r="329" spans="1:16" ht="13.5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>
        <v>1</v>
      </c>
      <c r="G329" s="56" t="s">
        <v>174</v>
      </c>
      <c r="H329" s="43">
        <v>301</v>
      </c>
      <c r="I329" s="104">
        <v>0</v>
      </c>
      <c r="J329" s="104">
        <v>0</v>
      </c>
      <c r="K329" s="104">
        <v>0</v>
      </c>
      <c r="L329" s="103">
        <v>0</v>
      </c>
    </row>
    <row r="330" spans="1:16" ht="14.4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2</v>
      </c>
      <c r="F330" s="57"/>
      <c r="G330" s="78" t="s">
        <v>197</v>
      </c>
      <c r="H330" s="43">
        <v>302</v>
      </c>
      <c r="I330" s="44">
        <f>SUM(I331:I332)</f>
        <v>0</v>
      </c>
      <c r="J330" s="44">
        <f>SUM(J331:J332)</f>
        <v>0</v>
      </c>
      <c r="K330" s="44">
        <f>SUM(K331:K332)</f>
        <v>0</v>
      </c>
      <c r="L330" s="44">
        <f>SUM(L331:L332)</f>
        <v>0</v>
      </c>
    </row>
    <row r="331" spans="1:16" ht="14.4" hidden="1" customHeight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>
        <v>1</v>
      </c>
      <c r="G331" s="78" t="s">
        <v>176</v>
      </c>
      <c r="H331" s="43">
        <v>303</v>
      </c>
      <c r="I331" s="104">
        <v>0</v>
      </c>
      <c r="J331" s="104">
        <v>0</v>
      </c>
      <c r="K331" s="104">
        <v>0</v>
      </c>
      <c r="L331" s="103">
        <v>0</v>
      </c>
    </row>
    <row r="332" spans="1:16" ht="14.4" hidden="1" customHeight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2</v>
      </c>
      <c r="G332" s="78" t="s">
        <v>177</v>
      </c>
      <c r="H332" s="43">
        <v>304</v>
      </c>
      <c r="I332" s="61">
        <v>0</v>
      </c>
      <c r="J332" s="61">
        <v>0</v>
      </c>
      <c r="K332" s="61">
        <v>0</v>
      </c>
      <c r="L332" s="61">
        <v>0</v>
      </c>
    </row>
    <row r="333" spans="1:16" ht="14.4" hidden="1" customHeight="1">
      <c r="A333" s="58">
        <v>3</v>
      </c>
      <c r="B333" s="54">
        <v>3</v>
      </c>
      <c r="C333" s="55">
        <v>2</v>
      </c>
      <c r="D333" s="56">
        <v>1</v>
      </c>
      <c r="E333" s="54">
        <v>3</v>
      </c>
      <c r="F333" s="57"/>
      <c r="G333" s="78" t="s">
        <v>178</v>
      </c>
      <c r="H333" s="43">
        <v>305</v>
      </c>
      <c r="I333" s="44">
        <f>SUM(I334:I335)</f>
        <v>0</v>
      </c>
      <c r="J333" s="44">
        <f>SUM(J334:J335)</f>
        <v>0</v>
      </c>
      <c r="K333" s="44">
        <f>SUM(K334:K335)</f>
        <v>0</v>
      </c>
      <c r="L333" s="44">
        <f>SUM(L334:L335)</f>
        <v>0</v>
      </c>
    </row>
    <row r="334" spans="1:16" ht="14.4" hidden="1" customHeight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>
        <v>1</v>
      </c>
      <c r="G334" s="78" t="s">
        <v>179</v>
      </c>
      <c r="H334" s="43">
        <v>306</v>
      </c>
      <c r="I334" s="61">
        <v>0</v>
      </c>
      <c r="J334" s="61">
        <v>0</v>
      </c>
      <c r="K334" s="61">
        <v>0</v>
      </c>
      <c r="L334" s="61">
        <v>0</v>
      </c>
    </row>
    <row r="335" spans="1:16" ht="14.4" hidden="1" customHeight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2</v>
      </c>
      <c r="G335" s="78" t="s">
        <v>198</v>
      </c>
      <c r="H335" s="43">
        <v>307</v>
      </c>
      <c r="I335" s="79">
        <v>0</v>
      </c>
      <c r="J335" s="114">
        <v>0</v>
      </c>
      <c r="K335" s="79">
        <v>0</v>
      </c>
      <c r="L335" s="79">
        <v>0</v>
      </c>
    </row>
    <row r="336" spans="1:16" ht="14.4" hidden="1" customHeight="1">
      <c r="A336" s="66">
        <v>3</v>
      </c>
      <c r="B336" s="66">
        <v>3</v>
      </c>
      <c r="C336" s="75">
        <v>2</v>
      </c>
      <c r="D336" s="78">
        <v>2</v>
      </c>
      <c r="E336" s="75"/>
      <c r="F336" s="77"/>
      <c r="G336" s="78" t="s">
        <v>212</v>
      </c>
      <c r="H336" s="43">
        <v>308</v>
      </c>
      <c r="I336" s="71">
        <f>I337</f>
        <v>0</v>
      </c>
      <c r="J336" s="115">
        <f>J337</f>
        <v>0</v>
      </c>
      <c r="K336" s="72">
        <f>K337</f>
        <v>0</v>
      </c>
      <c r="L336" s="72">
        <f>L337</f>
        <v>0</v>
      </c>
    </row>
    <row r="337" spans="1:12" ht="14.4" hidden="1" customHeight="1">
      <c r="A337" s="58">
        <v>3</v>
      </c>
      <c r="B337" s="58">
        <v>3</v>
      </c>
      <c r="C337" s="54">
        <v>2</v>
      </c>
      <c r="D337" s="56">
        <v>2</v>
      </c>
      <c r="E337" s="54">
        <v>1</v>
      </c>
      <c r="F337" s="57"/>
      <c r="G337" s="78" t="s">
        <v>212</v>
      </c>
      <c r="H337" s="43">
        <v>309</v>
      </c>
      <c r="I337" s="44">
        <f>SUM(I338:I339)</f>
        <v>0</v>
      </c>
      <c r="J337" s="84">
        <f>SUM(J338:J339)</f>
        <v>0</v>
      </c>
      <c r="K337" s="45">
        <f>SUM(K338:K339)</f>
        <v>0</v>
      </c>
      <c r="L337" s="45">
        <f>SUM(L338:L339)</f>
        <v>0</v>
      </c>
    </row>
    <row r="338" spans="1:12" ht="14.4" hidden="1" customHeight="1">
      <c r="A338" s="58">
        <v>3</v>
      </c>
      <c r="B338" s="58">
        <v>3</v>
      </c>
      <c r="C338" s="54">
        <v>2</v>
      </c>
      <c r="D338" s="56">
        <v>2</v>
      </c>
      <c r="E338" s="58">
        <v>1</v>
      </c>
      <c r="F338" s="88">
        <v>1</v>
      </c>
      <c r="G338" s="56" t="s">
        <v>213</v>
      </c>
      <c r="H338" s="43">
        <v>310</v>
      </c>
      <c r="I338" s="61">
        <v>0</v>
      </c>
      <c r="J338" s="61">
        <v>0</v>
      </c>
      <c r="K338" s="61">
        <v>0</v>
      </c>
      <c r="L338" s="61">
        <v>0</v>
      </c>
    </row>
    <row r="339" spans="1:12" ht="14.4" hidden="1" customHeight="1">
      <c r="A339" s="66">
        <v>3</v>
      </c>
      <c r="B339" s="66">
        <v>3</v>
      </c>
      <c r="C339" s="67">
        <v>2</v>
      </c>
      <c r="D339" s="68">
        <v>2</v>
      </c>
      <c r="E339" s="69">
        <v>1</v>
      </c>
      <c r="F339" s="96">
        <v>2</v>
      </c>
      <c r="G339" s="69" t="s">
        <v>214</v>
      </c>
      <c r="H339" s="43">
        <v>311</v>
      </c>
      <c r="I339" s="61">
        <v>0</v>
      </c>
      <c r="J339" s="61">
        <v>0</v>
      </c>
      <c r="K339" s="61">
        <v>0</v>
      </c>
      <c r="L339" s="61">
        <v>0</v>
      </c>
    </row>
    <row r="340" spans="1:12" ht="23.25" hidden="1" customHeight="1">
      <c r="A340" s="58">
        <v>3</v>
      </c>
      <c r="B340" s="58">
        <v>3</v>
      </c>
      <c r="C340" s="54">
        <v>2</v>
      </c>
      <c r="D340" s="55">
        <v>3</v>
      </c>
      <c r="E340" s="56"/>
      <c r="F340" s="88"/>
      <c r="G340" s="56" t="s">
        <v>215</v>
      </c>
      <c r="H340" s="43">
        <v>312</v>
      </c>
      <c r="I340" s="44">
        <f>I341</f>
        <v>0</v>
      </c>
      <c r="J340" s="84">
        <f>J341</f>
        <v>0</v>
      </c>
      <c r="K340" s="45">
        <f>K341</f>
        <v>0</v>
      </c>
      <c r="L340" s="45">
        <f>L341</f>
        <v>0</v>
      </c>
    </row>
    <row r="341" spans="1:12" ht="13.5" hidden="1" customHeight="1">
      <c r="A341" s="58">
        <v>3</v>
      </c>
      <c r="B341" s="58">
        <v>3</v>
      </c>
      <c r="C341" s="54">
        <v>2</v>
      </c>
      <c r="D341" s="55">
        <v>3</v>
      </c>
      <c r="E341" s="56">
        <v>1</v>
      </c>
      <c r="F341" s="88"/>
      <c r="G341" s="56" t="s">
        <v>215</v>
      </c>
      <c r="H341" s="43">
        <v>313</v>
      </c>
      <c r="I341" s="44">
        <f>I342+I343</f>
        <v>0</v>
      </c>
      <c r="J341" s="44">
        <f>J342+J343</f>
        <v>0</v>
      </c>
      <c r="K341" s="44">
        <f>K342+K343</f>
        <v>0</v>
      </c>
      <c r="L341" s="44">
        <f>L342+L343</f>
        <v>0</v>
      </c>
    </row>
    <row r="342" spans="1:12" ht="28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>
        <v>1</v>
      </c>
      <c r="G342" s="56" t="s">
        <v>216</v>
      </c>
      <c r="H342" s="43">
        <v>314</v>
      </c>
      <c r="I342" s="104">
        <v>0</v>
      </c>
      <c r="J342" s="104">
        <v>0</v>
      </c>
      <c r="K342" s="104">
        <v>0</v>
      </c>
      <c r="L342" s="103">
        <v>0</v>
      </c>
    </row>
    <row r="343" spans="1:12" ht="27.7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2</v>
      </c>
      <c r="G343" s="56" t="s">
        <v>217</v>
      </c>
      <c r="H343" s="43">
        <v>315</v>
      </c>
      <c r="I343" s="61">
        <v>0</v>
      </c>
      <c r="J343" s="61">
        <v>0</v>
      </c>
      <c r="K343" s="61">
        <v>0</v>
      </c>
      <c r="L343" s="61">
        <v>0</v>
      </c>
    </row>
    <row r="344" spans="1:12" ht="14.4" hidden="1" customHeight="1">
      <c r="A344" s="58">
        <v>3</v>
      </c>
      <c r="B344" s="58">
        <v>3</v>
      </c>
      <c r="C344" s="54">
        <v>2</v>
      </c>
      <c r="D344" s="55">
        <v>4</v>
      </c>
      <c r="E344" s="55"/>
      <c r="F344" s="57"/>
      <c r="G344" s="56" t="s">
        <v>218</v>
      </c>
      <c r="H344" s="43">
        <v>316</v>
      </c>
      <c r="I344" s="44">
        <f>I345</f>
        <v>0</v>
      </c>
      <c r="J344" s="84">
        <f>J345</f>
        <v>0</v>
      </c>
      <c r="K344" s="45">
        <f>K345</f>
        <v>0</v>
      </c>
      <c r="L344" s="45">
        <f>L345</f>
        <v>0</v>
      </c>
    </row>
    <row r="345" spans="1:12" ht="14.4" hidden="1" customHeight="1">
      <c r="A345" s="74">
        <v>3</v>
      </c>
      <c r="B345" s="74">
        <v>3</v>
      </c>
      <c r="C345" s="49">
        <v>2</v>
      </c>
      <c r="D345" s="47">
        <v>4</v>
      </c>
      <c r="E345" s="47">
        <v>1</v>
      </c>
      <c r="F345" s="50"/>
      <c r="G345" s="56" t="s">
        <v>218</v>
      </c>
      <c r="H345" s="43">
        <v>317</v>
      </c>
      <c r="I345" s="64">
        <f>SUM(I346:I347)</f>
        <v>0</v>
      </c>
      <c r="J345" s="85">
        <f>SUM(J346:J347)</f>
        <v>0</v>
      </c>
      <c r="K345" s="65">
        <f>SUM(K346:K347)</f>
        <v>0</v>
      </c>
      <c r="L345" s="65">
        <f>SUM(L346:L347)</f>
        <v>0</v>
      </c>
    </row>
    <row r="346" spans="1:12" ht="15.75" hidden="1" customHeight="1">
      <c r="A346" s="58">
        <v>3</v>
      </c>
      <c r="B346" s="58">
        <v>3</v>
      </c>
      <c r="C346" s="54">
        <v>2</v>
      </c>
      <c r="D346" s="55">
        <v>4</v>
      </c>
      <c r="E346" s="55">
        <v>1</v>
      </c>
      <c r="F346" s="57">
        <v>1</v>
      </c>
      <c r="G346" s="56" t="s">
        <v>219</v>
      </c>
      <c r="H346" s="43">
        <v>318</v>
      </c>
      <c r="I346" s="61">
        <v>0</v>
      </c>
      <c r="J346" s="61">
        <v>0</v>
      </c>
      <c r="K346" s="61">
        <v>0</v>
      </c>
      <c r="L346" s="61">
        <v>0</v>
      </c>
    </row>
    <row r="347" spans="1:12" ht="14.4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2</v>
      </c>
      <c r="G347" s="56" t="s">
        <v>227</v>
      </c>
      <c r="H347" s="43">
        <v>319</v>
      </c>
      <c r="I347" s="61">
        <v>0</v>
      </c>
      <c r="J347" s="61">
        <v>0</v>
      </c>
      <c r="K347" s="61">
        <v>0</v>
      </c>
      <c r="L347" s="61">
        <v>0</v>
      </c>
    </row>
    <row r="348" spans="1:12" ht="14.4" hidden="1" customHeight="1">
      <c r="A348" s="58">
        <v>3</v>
      </c>
      <c r="B348" s="58">
        <v>3</v>
      </c>
      <c r="C348" s="54">
        <v>2</v>
      </c>
      <c r="D348" s="55">
        <v>5</v>
      </c>
      <c r="E348" s="55"/>
      <c r="F348" s="57"/>
      <c r="G348" s="56" t="s">
        <v>221</v>
      </c>
      <c r="H348" s="43">
        <v>320</v>
      </c>
      <c r="I348" s="44">
        <f t="shared" ref="I348:L349" si="30">I349</f>
        <v>0</v>
      </c>
      <c r="J348" s="84">
        <f t="shared" si="30"/>
        <v>0</v>
      </c>
      <c r="K348" s="45">
        <f t="shared" si="30"/>
        <v>0</v>
      </c>
      <c r="L348" s="45">
        <f t="shared" si="30"/>
        <v>0</v>
      </c>
    </row>
    <row r="349" spans="1:12" ht="14.4" hidden="1" customHeight="1">
      <c r="A349" s="74">
        <v>3</v>
      </c>
      <c r="B349" s="74">
        <v>3</v>
      </c>
      <c r="C349" s="49">
        <v>2</v>
      </c>
      <c r="D349" s="47">
        <v>5</v>
      </c>
      <c r="E349" s="47">
        <v>1</v>
      </c>
      <c r="F349" s="50"/>
      <c r="G349" s="56" t="s">
        <v>221</v>
      </c>
      <c r="H349" s="43">
        <v>321</v>
      </c>
      <c r="I349" s="64">
        <f t="shared" si="30"/>
        <v>0</v>
      </c>
      <c r="J349" s="85">
        <f t="shared" si="30"/>
        <v>0</v>
      </c>
      <c r="K349" s="65">
        <f t="shared" si="30"/>
        <v>0</v>
      </c>
      <c r="L349" s="65">
        <f t="shared" si="30"/>
        <v>0</v>
      </c>
    </row>
    <row r="350" spans="1:12" ht="14.4" hidden="1" customHeight="1">
      <c r="A350" s="58">
        <v>3</v>
      </c>
      <c r="B350" s="58">
        <v>3</v>
      </c>
      <c r="C350" s="54">
        <v>2</v>
      </c>
      <c r="D350" s="55">
        <v>5</v>
      </c>
      <c r="E350" s="55">
        <v>1</v>
      </c>
      <c r="F350" s="57">
        <v>1</v>
      </c>
      <c r="G350" s="56" t="s">
        <v>221</v>
      </c>
      <c r="H350" s="43">
        <v>322</v>
      </c>
      <c r="I350" s="104">
        <v>0</v>
      </c>
      <c r="J350" s="104">
        <v>0</v>
      </c>
      <c r="K350" s="104">
        <v>0</v>
      </c>
      <c r="L350" s="103">
        <v>0</v>
      </c>
    </row>
    <row r="351" spans="1:12" ht="16.5" hidden="1" customHeight="1">
      <c r="A351" s="58">
        <v>3</v>
      </c>
      <c r="B351" s="58">
        <v>3</v>
      </c>
      <c r="C351" s="54">
        <v>2</v>
      </c>
      <c r="D351" s="55">
        <v>6</v>
      </c>
      <c r="E351" s="55"/>
      <c r="F351" s="57"/>
      <c r="G351" s="56" t="s">
        <v>191</v>
      </c>
      <c r="H351" s="43">
        <v>323</v>
      </c>
      <c r="I351" s="44">
        <f t="shared" ref="I351:L352" si="31">I352</f>
        <v>0</v>
      </c>
      <c r="J351" s="84">
        <f t="shared" si="31"/>
        <v>0</v>
      </c>
      <c r="K351" s="45">
        <f t="shared" si="31"/>
        <v>0</v>
      </c>
      <c r="L351" s="45">
        <f t="shared" si="31"/>
        <v>0</v>
      </c>
    </row>
    <row r="352" spans="1:12" ht="15" hidden="1" customHeight="1">
      <c r="A352" s="58">
        <v>3</v>
      </c>
      <c r="B352" s="58">
        <v>3</v>
      </c>
      <c r="C352" s="54">
        <v>2</v>
      </c>
      <c r="D352" s="55">
        <v>6</v>
      </c>
      <c r="E352" s="55">
        <v>1</v>
      </c>
      <c r="F352" s="57"/>
      <c r="G352" s="56" t="s">
        <v>191</v>
      </c>
      <c r="H352" s="43">
        <v>324</v>
      </c>
      <c r="I352" s="44">
        <f t="shared" si="31"/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3.5" hidden="1" customHeight="1">
      <c r="A353" s="66">
        <v>3</v>
      </c>
      <c r="B353" s="66">
        <v>3</v>
      </c>
      <c r="C353" s="67">
        <v>2</v>
      </c>
      <c r="D353" s="68">
        <v>6</v>
      </c>
      <c r="E353" s="68">
        <v>1</v>
      </c>
      <c r="F353" s="70">
        <v>1</v>
      </c>
      <c r="G353" s="69" t="s">
        <v>191</v>
      </c>
      <c r="H353" s="43">
        <v>325</v>
      </c>
      <c r="I353" s="104">
        <v>0</v>
      </c>
      <c r="J353" s="104">
        <v>0</v>
      </c>
      <c r="K353" s="104">
        <v>0</v>
      </c>
      <c r="L353" s="103">
        <v>0</v>
      </c>
    </row>
    <row r="354" spans="1:12" ht="15" hidden="1" customHeight="1">
      <c r="A354" s="58">
        <v>3</v>
      </c>
      <c r="B354" s="58">
        <v>3</v>
      </c>
      <c r="C354" s="54">
        <v>2</v>
      </c>
      <c r="D354" s="55">
        <v>7</v>
      </c>
      <c r="E354" s="55"/>
      <c r="F354" s="57"/>
      <c r="G354" s="56" t="s">
        <v>223</v>
      </c>
      <c r="H354" s="43">
        <v>326</v>
      </c>
      <c r="I354" s="44">
        <f>I355</f>
        <v>0</v>
      </c>
      <c r="J354" s="84">
        <f>J355</f>
        <v>0</v>
      </c>
      <c r="K354" s="45">
        <f>K355</f>
        <v>0</v>
      </c>
      <c r="L354" s="45">
        <f>L355</f>
        <v>0</v>
      </c>
    </row>
    <row r="355" spans="1:12" ht="12.75" hidden="1" customHeight="1">
      <c r="A355" s="66">
        <v>3</v>
      </c>
      <c r="B355" s="66">
        <v>3</v>
      </c>
      <c r="C355" s="67">
        <v>2</v>
      </c>
      <c r="D355" s="68">
        <v>7</v>
      </c>
      <c r="E355" s="68">
        <v>1</v>
      </c>
      <c r="F355" s="70"/>
      <c r="G355" s="56" t="s">
        <v>223</v>
      </c>
      <c r="H355" s="43">
        <v>327</v>
      </c>
      <c r="I355" s="44">
        <f>SUM(I356:I357)</f>
        <v>0</v>
      </c>
      <c r="J355" s="44">
        <f>SUM(J356:J357)</f>
        <v>0</v>
      </c>
      <c r="K355" s="44">
        <f>SUM(K356:K357)</f>
        <v>0</v>
      </c>
      <c r="L355" s="44">
        <f>SUM(L356:L357)</f>
        <v>0</v>
      </c>
    </row>
    <row r="356" spans="1:12" ht="27" hidden="1" customHeight="1">
      <c r="A356" s="58">
        <v>3</v>
      </c>
      <c r="B356" s="58">
        <v>3</v>
      </c>
      <c r="C356" s="54">
        <v>2</v>
      </c>
      <c r="D356" s="55">
        <v>7</v>
      </c>
      <c r="E356" s="55">
        <v>1</v>
      </c>
      <c r="F356" s="57">
        <v>1</v>
      </c>
      <c r="G356" s="56" t="s">
        <v>224</v>
      </c>
      <c r="H356" s="43">
        <v>328</v>
      </c>
      <c r="I356" s="104">
        <v>0</v>
      </c>
      <c r="J356" s="104">
        <v>0</v>
      </c>
      <c r="K356" s="104">
        <v>0</v>
      </c>
      <c r="L356" s="103">
        <v>0</v>
      </c>
    </row>
    <row r="357" spans="1:12" ht="30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2</v>
      </c>
      <c r="G357" s="56" t="s">
        <v>225</v>
      </c>
      <c r="H357" s="43">
        <v>329</v>
      </c>
      <c r="I357" s="61">
        <v>0</v>
      </c>
      <c r="J357" s="61">
        <v>0</v>
      </c>
      <c r="K357" s="61">
        <v>0</v>
      </c>
      <c r="L357" s="61">
        <v>0</v>
      </c>
    </row>
    <row r="358" spans="1:12" ht="18.75" customHeight="1">
      <c r="A358" s="24"/>
      <c r="B358" s="24"/>
      <c r="C358" s="25"/>
      <c r="D358" s="116"/>
      <c r="E358" s="117"/>
      <c r="F358" s="118"/>
      <c r="G358" s="119" t="s">
        <v>228</v>
      </c>
      <c r="H358" s="43">
        <v>330</v>
      </c>
      <c r="I358" s="93">
        <f>SUM(I30+I175)</f>
        <v>768800</v>
      </c>
      <c r="J358" s="93">
        <f>SUM(J30+J175)</f>
        <v>768800</v>
      </c>
      <c r="K358" s="93">
        <f>SUM(K30+K175)</f>
        <v>762683.87</v>
      </c>
      <c r="L358" s="93">
        <f>SUM(L30+L175)</f>
        <v>762683.87</v>
      </c>
    </row>
    <row r="359" spans="1:12" ht="18.75" customHeight="1">
      <c r="G359" s="120"/>
      <c r="H359" s="43"/>
      <c r="I359" s="121"/>
      <c r="J359" s="122"/>
      <c r="K359" s="122"/>
      <c r="L359" s="122"/>
    </row>
    <row r="360" spans="1:12" ht="18.75" customHeight="1">
      <c r="D360" s="21"/>
      <c r="E360" s="21"/>
      <c r="F360" s="29"/>
      <c r="G360" s="21" t="s">
        <v>229</v>
      </c>
      <c r="H360" s="142"/>
      <c r="I360" s="123"/>
      <c r="J360" s="122"/>
      <c r="K360" s="21" t="s">
        <v>230</v>
      </c>
      <c r="L360" s="123"/>
    </row>
    <row r="361" spans="1:12" ht="18.75" customHeight="1">
      <c r="A361" s="124"/>
      <c r="B361" s="124"/>
      <c r="C361" s="124"/>
      <c r="D361" s="125" t="s">
        <v>231</v>
      </c>
      <c r="E361"/>
      <c r="F361"/>
      <c r="G361" s="142"/>
      <c r="H361" s="142"/>
      <c r="I361" s="130" t="s">
        <v>232</v>
      </c>
      <c r="K361" s="468" t="s">
        <v>233</v>
      </c>
      <c r="L361" s="468"/>
    </row>
    <row r="362" spans="1:12" ht="15.75" customHeight="1">
      <c r="I362" s="126"/>
      <c r="K362" s="126"/>
      <c r="L362" s="126"/>
    </row>
    <row r="363" spans="1:12" ht="15.75" customHeight="1">
      <c r="D363" s="21"/>
      <c r="E363" s="21"/>
      <c r="F363" s="29"/>
      <c r="G363" s="21" t="s">
        <v>234</v>
      </c>
      <c r="I363" s="126"/>
      <c r="K363" s="21" t="s">
        <v>235</v>
      </c>
      <c r="L363" s="127"/>
    </row>
    <row r="364" spans="1:12" ht="26.25" customHeight="1">
      <c r="D364" s="470" t="s">
        <v>236</v>
      </c>
      <c r="E364" s="471"/>
      <c r="F364" s="471"/>
      <c r="G364" s="471"/>
      <c r="H364" s="128"/>
      <c r="I364" s="129" t="s">
        <v>232</v>
      </c>
      <c r="K364" s="468" t="s">
        <v>233</v>
      </c>
      <c r="L364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61:L361"/>
    <mergeCell ref="D364:G364"/>
    <mergeCell ref="K364:L364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1"/>
  <sheetViews>
    <sheetView workbookViewId="0">
      <selection activeCell="P31" sqref="P31"/>
    </sheetView>
  </sheetViews>
  <sheetFormatPr defaultRowHeight="14.4"/>
  <cols>
    <col min="4" max="4" width="12.5546875" customWidth="1"/>
    <col min="7" max="7" width="11.109375" customWidth="1"/>
    <col min="9" max="9" width="7.77734375" customWidth="1"/>
  </cols>
  <sheetData>
    <row r="1" spans="1:9">
      <c r="A1" s="147"/>
      <c r="B1" s="147"/>
      <c r="C1" s="147"/>
      <c r="D1" s="147"/>
      <c r="E1" s="147"/>
      <c r="F1" s="147"/>
      <c r="G1" s="147" t="s">
        <v>245</v>
      </c>
      <c r="H1" s="147"/>
      <c r="I1" s="147"/>
    </row>
    <row r="2" spans="1:9">
      <c r="A2" s="147"/>
      <c r="B2" s="147"/>
      <c r="C2" s="147"/>
      <c r="D2" s="147"/>
      <c r="E2" s="147"/>
      <c r="F2" s="147"/>
      <c r="G2" s="147" t="s">
        <v>246</v>
      </c>
      <c r="H2" s="147"/>
      <c r="I2" s="147"/>
    </row>
    <row r="3" spans="1:9">
      <c r="A3" s="421" t="s">
        <v>248</v>
      </c>
      <c r="B3" s="421"/>
      <c r="C3" s="421"/>
      <c r="D3" s="421"/>
      <c r="E3" s="147"/>
      <c r="F3" s="147"/>
      <c r="G3" s="147" t="s">
        <v>247</v>
      </c>
      <c r="H3" s="147"/>
      <c r="I3" s="147"/>
    </row>
    <row r="4" spans="1:9">
      <c r="A4" s="147" t="s">
        <v>457</v>
      </c>
      <c r="B4" s="147"/>
      <c r="C4" s="147"/>
      <c r="D4" s="147"/>
      <c r="E4" s="147"/>
      <c r="F4" s="147"/>
      <c r="G4" s="147" t="s">
        <v>458</v>
      </c>
      <c r="H4" s="147"/>
      <c r="I4" s="147"/>
    </row>
    <row r="5" spans="1:9">
      <c r="A5" s="147"/>
      <c r="B5" s="147"/>
      <c r="C5" s="147"/>
      <c r="D5" s="147"/>
      <c r="E5" s="147"/>
      <c r="F5" s="147"/>
      <c r="G5" s="147" t="s">
        <v>459</v>
      </c>
      <c r="H5" s="147"/>
      <c r="I5" s="147"/>
    </row>
    <row r="6" spans="1:9">
      <c r="A6" s="147"/>
      <c r="B6" s="147"/>
      <c r="C6" s="147"/>
      <c r="D6" s="147"/>
      <c r="E6" s="147"/>
      <c r="F6" s="147"/>
      <c r="G6" s="147"/>
      <c r="H6" s="147"/>
      <c r="I6" s="147"/>
    </row>
    <row r="7" spans="1:9">
      <c r="A7" s="147"/>
      <c r="B7" s="147"/>
      <c r="C7" s="147"/>
      <c r="D7" s="147"/>
      <c r="E7" s="147"/>
      <c r="F7" s="147"/>
      <c r="G7" s="147"/>
      <c r="H7" s="147"/>
      <c r="I7" s="147"/>
    </row>
    <row r="8" spans="1:9">
      <c r="A8" s="147"/>
      <c r="B8" s="147"/>
      <c r="C8" s="147"/>
      <c r="D8" s="147"/>
      <c r="E8" s="147"/>
      <c r="F8" s="147"/>
      <c r="G8" s="147"/>
      <c r="H8" s="422" t="s">
        <v>460</v>
      </c>
      <c r="I8" s="147"/>
    </row>
    <row r="9" spans="1:9">
      <c r="A9" s="147"/>
      <c r="B9" s="147"/>
      <c r="C9" s="147"/>
      <c r="D9" s="147"/>
      <c r="E9" s="147"/>
      <c r="F9" s="147"/>
      <c r="G9" s="147"/>
      <c r="H9" s="147"/>
      <c r="I9" s="147"/>
    </row>
    <row r="10" spans="1:9">
      <c r="A10" s="147"/>
      <c r="B10" s="334" t="s">
        <v>489</v>
      </c>
      <c r="C10" s="147"/>
      <c r="D10" s="147"/>
      <c r="E10" s="147"/>
      <c r="F10" s="147"/>
      <c r="G10" s="147"/>
      <c r="H10" s="147"/>
      <c r="I10" s="147"/>
    </row>
    <row r="11" spans="1:9">
      <c r="A11" s="147"/>
      <c r="B11" s="147"/>
      <c r="C11" s="147"/>
      <c r="D11" s="367" t="s">
        <v>502</v>
      </c>
      <c r="E11" s="147"/>
      <c r="F11" s="147"/>
      <c r="G11" s="147"/>
      <c r="H11" s="147"/>
      <c r="I11" s="147"/>
    </row>
    <row r="12" spans="1:9">
      <c r="A12" s="698" t="s">
        <v>495</v>
      </c>
      <c r="B12" s="600"/>
      <c r="C12" s="600"/>
      <c r="D12" s="600"/>
      <c r="E12" s="600"/>
      <c r="F12" s="600"/>
      <c r="G12" s="600"/>
      <c r="H12" s="600"/>
      <c r="I12" s="600"/>
    </row>
    <row r="13" spans="1:9">
      <c r="A13" s="147"/>
      <c r="B13" s="147"/>
      <c r="C13" s="147"/>
      <c r="D13" s="147"/>
      <c r="E13" s="147"/>
      <c r="F13" s="147"/>
      <c r="G13" s="147"/>
      <c r="H13" s="147" t="s">
        <v>461</v>
      </c>
      <c r="I13" s="147"/>
    </row>
    <row r="14" spans="1:9">
      <c r="A14" s="147"/>
      <c r="B14" s="147"/>
      <c r="C14" s="147"/>
      <c r="D14" s="147"/>
      <c r="E14" s="147"/>
      <c r="F14" s="147"/>
      <c r="G14" s="147"/>
      <c r="H14" s="147"/>
      <c r="I14" s="147"/>
    </row>
    <row r="15" spans="1:9">
      <c r="A15" s="157"/>
      <c r="B15" s="158"/>
      <c r="C15" s="158"/>
      <c r="D15" s="414"/>
      <c r="E15" s="415" t="s">
        <v>462</v>
      </c>
      <c r="F15" s="415" t="s">
        <v>463</v>
      </c>
      <c r="G15" s="415" t="s">
        <v>464</v>
      </c>
      <c r="H15" s="590" t="s">
        <v>465</v>
      </c>
      <c r="I15" s="591"/>
    </row>
    <row r="16" spans="1:9">
      <c r="A16" s="592" t="s">
        <v>466</v>
      </c>
      <c r="B16" s="598"/>
      <c r="C16" s="598"/>
      <c r="D16" s="593"/>
      <c r="E16" s="164" t="s">
        <v>467</v>
      </c>
      <c r="F16" s="164" t="s">
        <v>468</v>
      </c>
      <c r="G16" s="164" t="s">
        <v>468</v>
      </c>
      <c r="H16" s="699" t="s">
        <v>469</v>
      </c>
      <c r="I16" s="700"/>
    </row>
    <row r="17" spans="1:14">
      <c r="A17" s="167"/>
      <c r="B17" s="168"/>
      <c r="C17" s="168"/>
      <c r="D17" s="417"/>
      <c r="E17" s="416" t="s">
        <v>470</v>
      </c>
      <c r="F17" s="416"/>
      <c r="G17" s="416"/>
      <c r="H17" s="595" t="s">
        <v>471</v>
      </c>
      <c r="I17" s="596"/>
    </row>
    <row r="18" spans="1:14">
      <c r="A18" s="449"/>
      <c r="B18" s="450"/>
      <c r="C18" s="450"/>
      <c r="D18" s="451"/>
      <c r="E18" s="452"/>
      <c r="F18" s="452"/>
      <c r="G18" s="452"/>
      <c r="H18" s="449"/>
      <c r="I18" s="451"/>
    </row>
    <row r="19" spans="1:14">
      <c r="A19" s="423" t="s">
        <v>472</v>
      </c>
      <c r="B19" s="424"/>
      <c r="C19" s="424"/>
      <c r="D19" s="425"/>
      <c r="E19" s="352"/>
      <c r="F19" s="426"/>
      <c r="G19" s="352"/>
      <c r="H19" s="423"/>
      <c r="I19" s="425"/>
    </row>
    <row r="20" spans="1:14">
      <c r="A20" s="423" t="s">
        <v>473</v>
      </c>
      <c r="B20" s="424"/>
      <c r="C20" s="424"/>
      <c r="D20" s="425"/>
      <c r="E20" s="352">
        <v>5373</v>
      </c>
      <c r="F20" s="427">
        <v>55056</v>
      </c>
      <c r="G20" s="427">
        <v>58583</v>
      </c>
      <c r="H20" s="423"/>
      <c r="I20" s="428">
        <f>E20+F20-G20</f>
        <v>1846</v>
      </c>
    </row>
    <row r="21" spans="1:14">
      <c r="A21" s="429"/>
      <c r="B21" s="430"/>
      <c r="C21" s="430"/>
      <c r="D21" s="431"/>
      <c r="E21" s="432"/>
      <c r="F21" s="433"/>
      <c r="G21" s="433"/>
      <c r="H21" s="429"/>
      <c r="I21" s="434"/>
      <c r="N21" s="447"/>
    </row>
    <row r="22" spans="1:14">
      <c r="A22" s="429" t="s">
        <v>474</v>
      </c>
      <c r="B22" s="430"/>
      <c r="C22" s="430"/>
      <c r="D22" s="431"/>
      <c r="E22" s="432"/>
      <c r="F22" s="432"/>
      <c r="G22" s="432"/>
      <c r="H22" s="429"/>
      <c r="I22" s="431"/>
      <c r="M22" s="447"/>
    </row>
    <row r="23" spans="1:14">
      <c r="A23" s="429" t="s">
        <v>475</v>
      </c>
      <c r="B23" s="430"/>
      <c r="C23" s="430"/>
      <c r="D23" s="431"/>
      <c r="E23" s="432"/>
      <c r="F23" s="432"/>
      <c r="G23" s="432"/>
      <c r="H23" s="429"/>
      <c r="I23" s="431"/>
    </row>
    <row r="24" spans="1:14">
      <c r="A24" s="429" t="s">
        <v>476</v>
      </c>
      <c r="B24" s="430"/>
      <c r="C24" s="430"/>
      <c r="D24" s="431"/>
      <c r="E24" s="432">
        <v>0</v>
      </c>
      <c r="F24" s="435">
        <v>11187</v>
      </c>
      <c r="G24" s="435">
        <v>11187</v>
      </c>
      <c r="H24" s="429"/>
      <c r="I24" s="431">
        <v>0</v>
      </c>
    </row>
    <row r="25" spans="1:14">
      <c r="A25" s="429"/>
      <c r="B25" s="430"/>
      <c r="C25" s="430"/>
      <c r="D25" s="431"/>
      <c r="E25" s="432"/>
      <c r="F25" s="432"/>
      <c r="G25" s="432"/>
      <c r="H25" s="429"/>
      <c r="I25" s="431"/>
    </row>
    <row r="26" spans="1:14">
      <c r="A26" s="423" t="s">
        <v>477</v>
      </c>
      <c r="B26" s="424"/>
      <c r="C26" s="424"/>
      <c r="D26" s="425"/>
      <c r="E26" s="432"/>
      <c r="F26" s="432"/>
      <c r="G26" s="432"/>
      <c r="H26" s="429"/>
      <c r="I26" s="431"/>
    </row>
    <row r="27" spans="1:14">
      <c r="A27" s="423" t="s">
        <v>487</v>
      </c>
      <c r="B27" s="424"/>
      <c r="C27" s="424"/>
      <c r="D27" s="425"/>
      <c r="E27" s="432">
        <v>0</v>
      </c>
      <c r="F27" s="432">
        <v>2000</v>
      </c>
      <c r="G27" s="432">
        <v>2000</v>
      </c>
      <c r="H27" s="429"/>
      <c r="I27" s="431">
        <v>0</v>
      </c>
    </row>
    <row r="28" spans="1:14">
      <c r="A28" s="423"/>
      <c r="B28" s="424"/>
      <c r="C28" s="424"/>
      <c r="D28" s="425"/>
      <c r="E28" s="432"/>
      <c r="F28" s="432"/>
      <c r="G28" s="432"/>
      <c r="H28" s="429"/>
      <c r="I28" s="431"/>
    </row>
    <row r="29" spans="1:14">
      <c r="A29" s="457" t="s">
        <v>492</v>
      </c>
      <c r="B29" s="458"/>
      <c r="C29" s="458"/>
      <c r="D29" s="459"/>
      <c r="E29" s="432"/>
      <c r="F29" s="432"/>
      <c r="G29" s="432"/>
      <c r="H29" s="429"/>
      <c r="I29" s="431"/>
    </row>
    <row r="30" spans="1:14">
      <c r="A30" s="457" t="s">
        <v>493</v>
      </c>
      <c r="B30" s="458"/>
      <c r="C30" s="460"/>
      <c r="D30" s="461"/>
      <c r="E30" s="432">
        <v>0</v>
      </c>
      <c r="F30" s="432">
        <v>26691</v>
      </c>
      <c r="G30" s="432">
        <v>26290</v>
      </c>
      <c r="H30" s="429"/>
      <c r="I30" s="431">
        <v>401</v>
      </c>
    </row>
    <row r="31" spans="1:14" s="420" customFormat="1">
      <c r="A31" s="457" t="s">
        <v>494</v>
      </c>
      <c r="B31" s="424"/>
      <c r="C31" s="445"/>
      <c r="D31" s="446"/>
      <c r="E31" s="432"/>
      <c r="F31" s="432"/>
      <c r="G31" s="432"/>
      <c r="H31" s="429"/>
      <c r="I31" s="431"/>
    </row>
    <row r="32" spans="1:14">
      <c r="A32" s="456" t="s">
        <v>490</v>
      </c>
      <c r="B32" s="424"/>
      <c r="C32" s="424"/>
      <c r="D32" s="425"/>
      <c r="E32" s="432"/>
      <c r="F32" s="432"/>
      <c r="G32" s="432"/>
      <c r="H32" s="429"/>
      <c r="I32" s="431"/>
    </row>
    <row r="33" spans="1:14">
      <c r="A33" s="456" t="s">
        <v>491</v>
      </c>
      <c r="B33" s="430"/>
      <c r="C33" s="430"/>
      <c r="D33" s="431"/>
      <c r="E33" s="432">
        <v>0</v>
      </c>
      <c r="F33" s="432">
        <v>4827</v>
      </c>
      <c r="G33" s="432"/>
      <c r="H33" s="429"/>
      <c r="I33" s="431">
        <v>4827</v>
      </c>
    </row>
    <row r="34" spans="1:14">
      <c r="A34" s="423"/>
      <c r="B34" s="430"/>
      <c r="C34" s="430"/>
      <c r="D34" s="431"/>
      <c r="E34" s="432"/>
      <c r="F34" s="432"/>
      <c r="G34" s="432"/>
      <c r="H34" s="429"/>
      <c r="I34" s="431"/>
    </row>
    <row r="35" spans="1:14">
      <c r="A35" s="423" t="s">
        <v>478</v>
      </c>
      <c r="B35" s="424"/>
      <c r="C35" s="424"/>
      <c r="D35" s="425"/>
      <c r="E35" s="352">
        <v>62</v>
      </c>
      <c r="F35" s="427">
        <v>26702</v>
      </c>
      <c r="G35" s="427">
        <v>26764</v>
      </c>
      <c r="H35" s="423"/>
      <c r="I35" s="428">
        <f t="shared" ref="I35" si="0">E35+F35-G35</f>
        <v>0</v>
      </c>
    </row>
    <row r="36" spans="1:14">
      <c r="A36" s="429"/>
      <c r="B36" s="430"/>
      <c r="C36" s="430"/>
      <c r="D36" s="431"/>
      <c r="E36" s="432"/>
      <c r="F36" s="435"/>
      <c r="G36" s="432"/>
      <c r="H36" s="429"/>
      <c r="I36" s="428"/>
    </row>
    <row r="37" spans="1:14">
      <c r="A37" s="423" t="s">
        <v>479</v>
      </c>
      <c r="B37" s="424"/>
      <c r="C37" s="424"/>
      <c r="D37" s="425"/>
      <c r="E37" s="352">
        <v>1194</v>
      </c>
      <c r="F37" s="427">
        <v>478</v>
      </c>
      <c r="G37" s="352">
        <v>115</v>
      </c>
      <c r="H37" s="423"/>
      <c r="I37" s="428">
        <f>E37+F37-G37</f>
        <v>1557</v>
      </c>
    </row>
    <row r="38" spans="1:14">
      <c r="A38" s="423"/>
      <c r="B38" s="424"/>
      <c r="C38" s="424"/>
      <c r="D38" s="425"/>
      <c r="E38" s="352"/>
      <c r="F38" s="427"/>
      <c r="G38" s="352"/>
      <c r="H38" s="423"/>
      <c r="I38" s="428"/>
    </row>
    <row r="39" spans="1:14">
      <c r="A39" s="436" t="s">
        <v>480</v>
      </c>
      <c r="B39" s="437"/>
      <c r="C39" s="437"/>
      <c r="D39" s="425"/>
      <c r="E39" s="352">
        <v>0</v>
      </c>
      <c r="F39" s="427">
        <v>254</v>
      </c>
      <c r="G39" s="352">
        <v>254</v>
      </c>
      <c r="H39" s="423"/>
      <c r="I39" s="428">
        <v>0</v>
      </c>
    </row>
    <row r="40" spans="1:14">
      <c r="A40" s="436" t="s">
        <v>488</v>
      </c>
      <c r="B40" s="437"/>
      <c r="C40" s="437"/>
      <c r="D40" s="438"/>
      <c r="E40" s="352"/>
      <c r="F40" s="427"/>
      <c r="G40" s="352"/>
      <c r="H40" s="423"/>
      <c r="I40" s="425"/>
    </row>
    <row r="41" spans="1:14">
      <c r="A41" s="436" t="s">
        <v>481</v>
      </c>
      <c r="B41" s="437"/>
      <c r="C41" s="437"/>
      <c r="D41" s="438"/>
      <c r="E41" s="352">
        <v>1798</v>
      </c>
      <c r="F41" s="427">
        <v>900</v>
      </c>
      <c r="G41" s="427">
        <v>452</v>
      </c>
      <c r="H41" s="423"/>
      <c r="I41" s="428">
        <f>E41+F41-G41</f>
        <v>2246</v>
      </c>
      <c r="K41" s="448"/>
    </row>
    <row r="42" spans="1:14">
      <c r="A42" s="423"/>
      <c r="B42" s="424"/>
      <c r="C42" s="424"/>
      <c r="D42" s="425"/>
      <c r="E42" s="352"/>
      <c r="F42" s="352"/>
      <c r="G42" s="352"/>
      <c r="H42" s="423"/>
      <c r="I42" s="425"/>
    </row>
    <row r="43" spans="1:14">
      <c r="A43" s="439"/>
      <c r="B43" s="418"/>
      <c r="C43" s="418"/>
      <c r="D43" s="419"/>
      <c r="E43" s="440"/>
      <c r="F43" s="440"/>
      <c r="G43" s="157"/>
      <c r="H43" s="157"/>
      <c r="I43" s="414"/>
    </row>
    <row r="44" spans="1:14">
      <c r="A44" s="441" t="s">
        <v>482</v>
      </c>
      <c r="B44" s="149"/>
      <c r="C44" s="149"/>
      <c r="D44" s="442"/>
      <c r="E44" s="443">
        <f>SUM(E20:E42)</f>
        <v>8427</v>
      </c>
      <c r="F44" s="443">
        <f>SUM(F20:F42)</f>
        <v>128095</v>
      </c>
      <c r="G44" s="443">
        <f>SUM(G20:G42)</f>
        <v>125645</v>
      </c>
      <c r="H44" s="167"/>
      <c r="I44" s="444">
        <f>SUM(I20:I42)</f>
        <v>10877</v>
      </c>
      <c r="N44" s="447"/>
    </row>
    <row r="45" spans="1:14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14">
      <c r="A46" s="147" t="s">
        <v>343</v>
      </c>
      <c r="B46" s="147"/>
      <c r="C46" s="147"/>
      <c r="D46" s="147"/>
      <c r="E46" s="147" t="s">
        <v>483</v>
      </c>
      <c r="F46" s="147"/>
      <c r="G46" s="147" t="s">
        <v>484</v>
      </c>
      <c r="H46" s="165"/>
      <c r="I46" s="165"/>
    </row>
    <row r="47" spans="1:14">
      <c r="A47" s="147"/>
      <c r="B47" s="147"/>
      <c r="C47" s="147"/>
      <c r="D47" s="147"/>
      <c r="E47" s="147" t="s">
        <v>485</v>
      </c>
      <c r="F47" s="147"/>
      <c r="G47" s="147"/>
      <c r="H47" s="147"/>
      <c r="I47" s="147"/>
    </row>
    <row r="48" spans="1:14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>
      <c r="A49" s="147" t="s">
        <v>281</v>
      </c>
      <c r="B49" s="147"/>
      <c r="C49" s="147"/>
      <c r="D49" s="147"/>
      <c r="E49" s="147" t="s">
        <v>483</v>
      </c>
      <c r="F49" s="147"/>
      <c r="G49" s="147" t="s">
        <v>486</v>
      </c>
      <c r="H49" s="147"/>
      <c r="I49" s="147"/>
    </row>
    <row r="50" spans="1:9">
      <c r="A50" s="147"/>
      <c r="B50" s="147"/>
      <c r="C50" s="147"/>
      <c r="D50" s="147"/>
      <c r="E50" s="147" t="s">
        <v>485</v>
      </c>
      <c r="F50" s="147"/>
      <c r="G50" s="147"/>
      <c r="H50" s="147"/>
      <c r="I50" s="147"/>
    </row>
    <row r="51" spans="1:9">
      <c r="A51" s="147"/>
      <c r="B51" s="147"/>
      <c r="C51" s="147"/>
      <c r="D51" s="147"/>
      <c r="E51" s="147"/>
      <c r="F51" s="147"/>
      <c r="G51" s="147"/>
      <c r="H51" s="147"/>
      <c r="I51" s="147"/>
    </row>
  </sheetData>
  <mergeCells count="5">
    <mergeCell ref="A12:I12"/>
    <mergeCell ref="H15:I15"/>
    <mergeCell ref="A16:D16"/>
    <mergeCell ref="H16:I16"/>
    <mergeCell ref="H17:I17"/>
  </mergeCells>
  <pageMargins left="0.70866141732283472" right="0.70866141732283472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65"/>
  <sheetViews>
    <sheetView topLeftCell="A16" workbookViewId="0">
      <selection activeCell="I35" sqref="I3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239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237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238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SUM(I31+I42+I61+I82+I89+I109+I131+I150+I160)</f>
        <v>500000</v>
      </c>
      <c r="J30" s="44">
        <f>SUM(J31+J42+J61+J82+J89+J109+J131+J150+J160)</f>
        <v>500000</v>
      </c>
      <c r="K30" s="45">
        <f>SUM(K31+K42+K61+K82+K89+K109+K131+K150+K160)</f>
        <v>497861.85000000003</v>
      </c>
      <c r="L30" s="44">
        <f>SUM(L31+L42+L61+L82+L89+L109+L131+L150+L160)</f>
        <v>497861.85000000003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443200</v>
      </c>
      <c r="J31" s="44">
        <f>SUM(J32+J38)</f>
        <v>443200</v>
      </c>
      <c r="K31" s="52">
        <f>SUM(K32+K38)</f>
        <v>443200</v>
      </c>
      <c r="L31" s="53">
        <f>SUM(L32+L38)</f>
        <v>443200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436700</v>
      </c>
      <c r="J32" s="44">
        <f>SUM(J33)</f>
        <v>436700</v>
      </c>
      <c r="K32" s="45">
        <f>SUM(K33)</f>
        <v>436700</v>
      </c>
      <c r="L32" s="44">
        <f>SUM(L33)</f>
        <v>436700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436700</v>
      </c>
      <c r="J33" s="44">
        <f t="shared" ref="J33:L34" si="0">SUM(J34)</f>
        <v>436700</v>
      </c>
      <c r="K33" s="44">
        <f t="shared" si="0"/>
        <v>436700</v>
      </c>
      <c r="L33" s="44">
        <f t="shared" si="0"/>
        <v>436700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436700</v>
      </c>
      <c r="J34" s="45">
        <f t="shared" si="0"/>
        <v>436700</v>
      </c>
      <c r="K34" s="45">
        <f t="shared" si="0"/>
        <v>436700</v>
      </c>
      <c r="L34" s="45">
        <f t="shared" si="0"/>
        <v>436700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436700</v>
      </c>
      <c r="J35" s="60">
        <v>436700</v>
      </c>
      <c r="K35" s="60">
        <v>436700</v>
      </c>
      <c r="L35" s="60">
        <v>436700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6500</v>
      </c>
      <c r="J38" s="44">
        <f t="shared" si="1"/>
        <v>6500</v>
      </c>
      <c r="K38" s="45">
        <f t="shared" si="1"/>
        <v>6500</v>
      </c>
      <c r="L38" s="44">
        <f t="shared" si="1"/>
        <v>6500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6500</v>
      </c>
      <c r="J39" s="44">
        <f t="shared" si="1"/>
        <v>6500</v>
      </c>
      <c r="K39" s="44">
        <f t="shared" si="1"/>
        <v>6500</v>
      </c>
      <c r="L39" s="44">
        <f t="shared" si="1"/>
        <v>6500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6500</v>
      </c>
      <c r="J40" s="44">
        <f t="shared" si="1"/>
        <v>6500</v>
      </c>
      <c r="K40" s="44">
        <f t="shared" si="1"/>
        <v>6500</v>
      </c>
      <c r="L40" s="44">
        <f t="shared" si="1"/>
        <v>6500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6500</v>
      </c>
      <c r="J41" s="60">
        <v>6500</v>
      </c>
      <c r="K41" s="60">
        <v>6500</v>
      </c>
      <c r="L41" s="60">
        <v>6500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55600</v>
      </c>
      <c r="J42" s="65">
        <f t="shared" si="2"/>
        <v>55600</v>
      </c>
      <c r="K42" s="64">
        <f t="shared" si="2"/>
        <v>53461.850000000013</v>
      </c>
      <c r="L42" s="64">
        <f t="shared" si="2"/>
        <v>53461.850000000013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55600</v>
      </c>
      <c r="J43" s="45">
        <f t="shared" si="2"/>
        <v>55600</v>
      </c>
      <c r="K43" s="44">
        <f t="shared" si="2"/>
        <v>53461.850000000013</v>
      </c>
      <c r="L43" s="45">
        <f t="shared" si="2"/>
        <v>53461.850000000013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55600</v>
      </c>
      <c r="J44" s="45">
        <f t="shared" si="2"/>
        <v>55600</v>
      </c>
      <c r="K44" s="53">
        <f t="shared" si="2"/>
        <v>53461.850000000013</v>
      </c>
      <c r="L44" s="53">
        <f t="shared" si="2"/>
        <v>53461.850000000013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SUM(I46:I60)</f>
        <v>55600</v>
      </c>
      <c r="J45" s="71">
        <f>SUM(J46:J60)</f>
        <v>55600</v>
      </c>
      <c r="K45" s="72">
        <f>SUM(K46:K60)</f>
        <v>53461.850000000013</v>
      </c>
      <c r="L45" s="72">
        <f>SUM(L46:L60)</f>
        <v>53461.850000000013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47</v>
      </c>
      <c r="H46" s="43">
        <v>17</v>
      </c>
      <c r="I46" s="60">
        <v>13500</v>
      </c>
      <c r="J46" s="60">
        <v>13500</v>
      </c>
      <c r="K46" s="60">
        <v>12775.62</v>
      </c>
      <c r="L46" s="60">
        <v>12775.62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48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49</v>
      </c>
      <c r="H48" s="43">
        <v>19</v>
      </c>
      <c r="I48" s="60">
        <v>1600</v>
      </c>
      <c r="J48" s="60">
        <v>1600</v>
      </c>
      <c r="K48" s="60">
        <v>1399.11</v>
      </c>
      <c r="L48" s="60">
        <v>1399.11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50</v>
      </c>
      <c r="H49" s="43">
        <v>20</v>
      </c>
      <c r="I49" s="60">
        <v>14600</v>
      </c>
      <c r="J49" s="60">
        <v>14600</v>
      </c>
      <c r="K49" s="60">
        <v>14536</v>
      </c>
      <c r="L49" s="60">
        <v>14536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51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52</v>
      </c>
      <c r="H51" s="43">
        <v>22</v>
      </c>
      <c r="I51" s="61">
        <v>400</v>
      </c>
      <c r="J51" s="60">
        <v>400</v>
      </c>
      <c r="K51" s="60">
        <v>400</v>
      </c>
      <c r="L51" s="60">
        <v>400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53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54</v>
      </c>
      <c r="H53" s="43">
        <v>24</v>
      </c>
      <c r="I53" s="61">
        <v>2400</v>
      </c>
      <c r="J53" s="61">
        <v>2400</v>
      </c>
      <c r="K53" s="61">
        <v>2400</v>
      </c>
      <c r="L53" s="61">
        <v>2400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55</v>
      </c>
      <c r="H54" s="43">
        <v>25</v>
      </c>
      <c r="I54" s="61">
        <v>2000</v>
      </c>
      <c r="J54" s="60">
        <v>2000</v>
      </c>
      <c r="K54" s="60">
        <v>2000</v>
      </c>
      <c r="L54" s="60">
        <v>2000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56</v>
      </c>
      <c r="H55" s="43">
        <v>26</v>
      </c>
      <c r="I55" s="61">
        <v>1800</v>
      </c>
      <c r="J55" s="60">
        <v>1800</v>
      </c>
      <c r="K55" s="60">
        <v>1764.37</v>
      </c>
      <c r="L55" s="60">
        <v>1764.37</v>
      </c>
      <c r="Q55" s="138"/>
      <c r="R55" s="138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57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58</v>
      </c>
      <c r="H57" s="43">
        <v>28</v>
      </c>
      <c r="I57" s="61">
        <v>11500</v>
      </c>
      <c r="J57" s="60">
        <v>11500</v>
      </c>
      <c r="K57" s="60">
        <v>11414.77</v>
      </c>
      <c r="L57" s="60">
        <v>11414.77</v>
      </c>
      <c r="Q57" s="138"/>
      <c r="R57" s="138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59</v>
      </c>
      <c r="H58" s="43">
        <v>29</v>
      </c>
      <c r="I58" s="61">
        <v>1800</v>
      </c>
      <c r="J58" s="60">
        <v>1800</v>
      </c>
      <c r="K58" s="60">
        <v>1782.97</v>
      </c>
      <c r="L58" s="60">
        <v>1782.97</v>
      </c>
      <c r="Q58" s="138"/>
      <c r="R58" s="138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60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61</v>
      </c>
      <c r="H60" s="43">
        <v>31</v>
      </c>
      <c r="I60" s="61">
        <v>6000</v>
      </c>
      <c r="J60" s="60">
        <v>6000</v>
      </c>
      <c r="K60" s="60">
        <v>4989.01</v>
      </c>
      <c r="L60" s="60">
        <v>4989.01</v>
      </c>
      <c r="Q60" s="138"/>
      <c r="R60" s="138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62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63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64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64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65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66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67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68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68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65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66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67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69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70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71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72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73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74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74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74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74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75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76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76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76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77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78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79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80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81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81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81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82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83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84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84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84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85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86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87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88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88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88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89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90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90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90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91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92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93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93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93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94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95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96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96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96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96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97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97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97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97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98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98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98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98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99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100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99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101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102</v>
      </c>
      <c r="H131" s="43">
        <v>102</v>
      </c>
      <c r="I131" s="45">
        <f>SUM(I132+I137+I145)</f>
        <v>1200</v>
      </c>
      <c r="J131" s="84">
        <f>SUM(J132+J137+J145)</f>
        <v>1200</v>
      </c>
      <c r="K131" s="45">
        <f>SUM(K132+K137+K145)</f>
        <v>1200</v>
      </c>
      <c r="L131" s="44">
        <f>SUM(L132+L137+L145)</f>
        <v>1200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103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103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103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104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105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106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107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107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108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109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110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110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110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111</v>
      </c>
      <c r="H145" s="43">
        <v>116</v>
      </c>
      <c r="I145" s="45">
        <f t="shared" ref="I145:L146" si="15">I146</f>
        <v>1200</v>
      </c>
      <c r="J145" s="84">
        <f t="shared" si="15"/>
        <v>1200</v>
      </c>
      <c r="K145" s="45">
        <f t="shared" si="15"/>
        <v>1200</v>
      </c>
      <c r="L145" s="44">
        <f t="shared" si="15"/>
        <v>1200</v>
      </c>
    </row>
    <row r="146" spans="1:12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111</v>
      </c>
      <c r="H146" s="43">
        <v>117</v>
      </c>
      <c r="I146" s="72">
        <f t="shared" si="15"/>
        <v>1200</v>
      </c>
      <c r="J146" s="97">
        <f t="shared" si="15"/>
        <v>1200</v>
      </c>
      <c r="K146" s="72">
        <f t="shared" si="15"/>
        <v>1200</v>
      </c>
      <c r="L146" s="71">
        <f t="shared" si="15"/>
        <v>1200</v>
      </c>
    </row>
    <row r="147" spans="1:12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111</v>
      </c>
      <c r="H147" s="43">
        <v>118</v>
      </c>
      <c r="I147" s="45">
        <f>SUM(I148:I149)</f>
        <v>1200</v>
      </c>
      <c r="J147" s="84">
        <f>SUM(J148:J149)</f>
        <v>1200</v>
      </c>
      <c r="K147" s="45">
        <f>SUM(K148:K149)</f>
        <v>1200</v>
      </c>
      <c r="L147" s="44">
        <f>SUM(L148:L149)</f>
        <v>1200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112</v>
      </c>
      <c r="H148" s="43">
        <v>119</v>
      </c>
      <c r="I148" s="98">
        <v>1200</v>
      </c>
      <c r="J148" s="98">
        <v>1200</v>
      </c>
      <c r="K148" s="98">
        <v>1200</v>
      </c>
      <c r="L148" s="98">
        <v>1200</v>
      </c>
    </row>
    <row r="149" spans="1:12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113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114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114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115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115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116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117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118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119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119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119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120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121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122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122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122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123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124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125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126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127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128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129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130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131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132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133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customHeight="1">
      <c r="A176" s="39">
        <v>3</v>
      </c>
      <c r="B176" s="41"/>
      <c r="C176" s="39"/>
      <c r="D176" s="40"/>
      <c r="E176" s="40"/>
      <c r="F176" s="42"/>
      <c r="G176" s="92" t="s">
        <v>134</v>
      </c>
      <c r="H176" s="43">
        <v>147</v>
      </c>
      <c r="I176" s="44">
        <f>SUM(I177+I229+I294)</f>
        <v>700</v>
      </c>
      <c r="J176" s="84">
        <f>SUM(J177+J229+J294)</f>
        <v>700</v>
      </c>
      <c r="K176" s="45">
        <f>SUM(K177+K229+K294)</f>
        <v>699.38</v>
      </c>
      <c r="L176" s="44">
        <f>SUM(L177+L229+L294)</f>
        <v>699.38</v>
      </c>
    </row>
    <row r="177" spans="1:12" ht="34.5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135</v>
      </c>
      <c r="H177" s="43">
        <v>148</v>
      </c>
      <c r="I177" s="44">
        <f>SUM(I178+I200+I207+I219+I223)</f>
        <v>700</v>
      </c>
      <c r="J177" s="64">
        <f>SUM(J178+J200+J207+J219+J223)</f>
        <v>700</v>
      </c>
      <c r="K177" s="64">
        <f>SUM(K178+K200+K207+K219+K223)</f>
        <v>699.38</v>
      </c>
      <c r="L177" s="64">
        <f>SUM(L178+L200+L207+L219+L223)</f>
        <v>699.38</v>
      </c>
    </row>
    <row r="178" spans="1:12" ht="30.75" hidden="1" customHeight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136</v>
      </c>
      <c r="H178" s="43">
        <v>149</v>
      </c>
      <c r="I178" s="64">
        <f>SUM(I179+I182+I187+I192+I197)</f>
        <v>700</v>
      </c>
      <c r="J178" s="84">
        <f>SUM(J179+J182+J187+J192+J197)</f>
        <v>700</v>
      </c>
      <c r="K178" s="45">
        <f>SUM(K179+K182+K187+K192+K197)</f>
        <v>699.38</v>
      </c>
      <c r="L178" s="44">
        <f>SUM(L179+L182+L187+L192+L197)</f>
        <v>699.38</v>
      </c>
    </row>
    <row r="179" spans="1:12" ht="12.75" hidden="1" customHeight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137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138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138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139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139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140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141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142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143</v>
      </c>
      <c r="H187" s="43">
        <v>158</v>
      </c>
      <c r="I187" s="44">
        <f>I188</f>
        <v>700</v>
      </c>
      <c r="J187" s="84">
        <f>J188</f>
        <v>700</v>
      </c>
      <c r="K187" s="45">
        <f>K188</f>
        <v>699.38</v>
      </c>
      <c r="L187" s="44">
        <f>L188</f>
        <v>699.38</v>
      </c>
    </row>
    <row r="188" spans="1:12" ht="14.25" hidden="1" customHeight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143</v>
      </c>
      <c r="H188" s="43">
        <v>159</v>
      </c>
      <c r="I188" s="44">
        <f>SUM(I189:I191)</f>
        <v>700</v>
      </c>
      <c r="J188" s="44">
        <f>SUM(J189:J191)</f>
        <v>700</v>
      </c>
      <c r="K188" s="44">
        <f>SUM(K189:K191)</f>
        <v>699.38</v>
      </c>
      <c r="L188" s="44">
        <f>SUM(L189:L191)</f>
        <v>699.38</v>
      </c>
    </row>
    <row r="189" spans="1:12" ht="13.5" hidden="1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144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145</v>
      </c>
      <c r="H190" s="43">
        <v>161</v>
      </c>
      <c r="I190" s="59">
        <v>700</v>
      </c>
      <c r="J190" s="61">
        <v>700</v>
      </c>
      <c r="K190" s="61">
        <v>699.38</v>
      </c>
      <c r="L190" s="61">
        <v>699.38</v>
      </c>
    </row>
    <row r="191" spans="1:12" ht="15.75" hidden="1" customHeight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146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147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147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148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149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150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151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151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customHeight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151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152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152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152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153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154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155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156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157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158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158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158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159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159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160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161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162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163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164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159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165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165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166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166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167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167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167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168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169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170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>
      <c r="A229" s="39">
        <v>3</v>
      </c>
      <c r="B229" s="40">
        <v>2</v>
      </c>
      <c r="C229" s="40"/>
      <c r="D229" s="40"/>
      <c r="E229" s="40"/>
      <c r="F229" s="42"/>
      <c r="G229" s="41" t="s">
        <v>171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172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173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174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174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175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176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177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178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179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180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181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181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182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183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184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184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185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186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187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187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188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189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t="14.4" hidden="1" customHeight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190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190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t="14.4" hidden="1" customHeight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190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4.4" hidden="1" customHeight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191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t="14.4" hidden="1" customHeight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191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191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192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t="14.4" hidden="1" customHeight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192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193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194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195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t="14.4" hidden="1" customHeight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196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t="14.4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174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t="14.4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174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197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176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177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178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179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198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199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199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200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201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202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202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203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204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205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t="14.4" hidden="1" customHeight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205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206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207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208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208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208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191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191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191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192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192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193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194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>
      <c r="A294" s="62">
        <v>3</v>
      </c>
      <c r="B294" s="62">
        <v>3</v>
      </c>
      <c r="C294" s="39"/>
      <c r="D294" s="40"/>
      <c r="E294" s="40"/>
      <c r="F294" s="42"/>
      <c r="G294" s="41" t="s">
        <v>209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210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196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174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174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197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176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177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178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211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198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212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212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213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214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215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215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216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217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218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218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t="14.4" hidden="1" customHeight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219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220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221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221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222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191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191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191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223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223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224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225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226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173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t="14.4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173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174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t="14.4" hidden="1" customHeight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197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t="14.4" hidden="1" customHeight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176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t="14.4" hidden="1" customHeight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177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t="14.4" hidden="1" customHeight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178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t="14.4" hidden="1" customHeight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179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t="14.4" hidden="1" customHeight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198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t="14.4" hidden="1" customHeight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212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t="14.4" hidden="1" customHeight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212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t="14.4" hidden="1" customHeight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213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t="14.4" hidden="1" customHeight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214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215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215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216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217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t="14.4" hidden="1" customHeight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218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t="14.4" hidden="1" customHeight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218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219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t="14.4" hidden="1" customHeight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227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t="14.4" hidden="1" customHeight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221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t="14.4" hidden="1" customHeight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221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t="14.4" hidden="1" customHeight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221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191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191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191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223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223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224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225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228</v>
      </c>
      <c r="H359" s="43">
        <v>330</v>
      </c>
      <c r="I359" s="93">
        <f>SUM(I30+I176)</f>
        <v>500700</v>
      </c>
      <c r="J359" s="93">
        <f>SUM(J30+J176)</f>
        <v>500700</v>
      </c>
      <c r="K359" s="93">
        <f>SUM(K30+K176)</f>
        <v>498561.23000000004</v>
      </c>
      <c r="L359" s="93">
        <f>SUM(L30+L176)</f>
        <v>498561.23000000004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229</v>
      </c>
      <c r="H361" s="142"/>
      <c r="I361" s="123"/>
      <c r="J361" s="122"/>
      <c r="K361" s="21" t="s">
        <v>230</v>
      </c>
      <c r="L361" s="123"/>
    </row>
    <row r="362" spans="1:12" ht="18.75" customHeight="1">
      <c r="A362" s="124"/>
      <c r="B362" s="124"/>
      <c r="C362" s="124"/>
      <c r="D362" s="125" t="s">
        <v>231</v>
      </c>
      <c r="E362"/>
      <c r="F362"/>
      <c r="G362" s="142"/>
      <c r="H362" s="142"/>
      <c r="I362" s="130" t="s">
        <v>232</v>
      </c>
      <c r="K362" s="468" t="s">
        <v>233</v>
      </c>
      <c r="L362" s="468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234</v>
      </c>
      <c r="I364" s="126"/>
      <c r="K364" s="21" t="s">
        <v>235</v>
      </c>
      <c r="L364" s="127"/>
    </row>
    <row r="365" spans="1:12" ht="26.25" customHeight="1">
      <c r="D365" s="470" t="s">
        <v>236</v>
      </c>
      <c r="E365" s="471"/>
      <c r="F365" s="471"/>
      <c r="G365" s="471"/>
      <c r="H365" s="128"/>
      <c r="I365" s="129" t="s">
        <v>232</v>
      </c>
      <c r="K365" s="468" t="s">
        <v>233</v>
      </c>
      <c r="L365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7"/>
  <sheetViews>
    <sheetView topLeftCell="A25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240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237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238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SUM(I31+I42+I57+I78+I85+I105+I127+I146+I156)</f>
        <v>141200</v>
      </c>
      <c r="J30" s="44">
        <f>SUM(J31+J42+J57+J78+J85+J105+J127+J146+J156)</f>
        <v>141200</v>
      </c>
      <c r="K30" s="45">
        <f>SUM(K31+K42+K57+K78+K85+K105+K127+K146+K156)</f>
        <v>140177.70000000001</v>
      </c>
      <c r="L30" s="44">
        <f>SUM(L31+L42+L57+L78+L85+L105+L127+L146+L156)</f>
        <v>140177.70000000001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129500</v>
      </c>
      <c r="J31" s="44">
        <f>SUM(J32+J38)</f>
        <v>129500</v>
      </c>
      <c r="K31" s="52">
        <f>SUM(K32+K38)</f>
        <v>129500</v>
      </c>
      <c r="L31" s="53">
        <f>SUM(L32+L38)</f>
        <v>129500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127700</v>
      </c>
      <c r="J32" s="44">
        <f>SUM(J33)</f>
        <v>127700</v>
      </c>
      <c r="K32" s="45">
        <f>SUM(K33)</f>
        <v>127700</v>
      </c>
      <c r="L32" s="44">
        <f>SUM(L33)</f>
        <v>127700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127700</v>
      </c>
      <c r="J33" s="44">
        <f t="shared" ref="J33:L34" si="0">SUM(J34)</f>
        <v>127700</v>
      </c>
      <c r="K33" s="44">
        <f t="shared" si="0"/>
        <v>127700</v>
      </c>
      <c r="L33" s="44">
        <f t="shared" si="0"/>
        <v>127700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127700</v>
      </c>
      <c r="J34" s="45">
        <f t="shared" si="0"/>
        <v>127700</v>
      </c>
      <c r="K34" s="45">
        <f t="shared" si="0"/>
        <v>127700</v>
      </c>
      <c r="L34" s="45">
        <f t="shared" si="0"/>
        <v>127700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127700</v>
      </c>
      <c r="J35" s="60">
        <v>127700</v>
      </c>
      <c r="K35" s="60">
        <v>127700</v>
      </c>
      <c r="L35" s="60">
        <v>127700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1800</v>
      </c>
      <c r="J38" s="44">
        <f t="shared" si="1"/>
        <v>1800</v>
      </c>
      <c r="K38" s="45">
        <f t="shared" si="1"/>
        <v>1800</v>
      </c>
      <c r="L38" s="44">
        <f t="shared" si="1"/>
        <v>1800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1800</v>
      </c>
      <c r="J39" s="44">
        <f t="shared" si="1"/>
        <v>1800</v>
      </c>
      <c r="K39" s="44">
        <f t="shared" si="1"/>
        <v>1800</v>
      </c>
      <c r="L39" s="44">
        <f t="shared" si="1"/>
        <v>1800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1800</v>
      </c>
      <c r="J40" s="44">
        <f t="shared" si="1"/>
        <v>1800</v>
      </c>
      <c r="K40" s="44">
        <f t="shared" si="1"/>
        <v>1800</v>
      </c>
      <c r="L40" s="44">
        <f t="shared" si="1"/>
        <v>1800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1800</v>
      </c>
      <c r="J41" s="60">
        <v>1800</v>
      </c>
      <c r="K41" s="60">
        <v>1800</v>
      </c>
      <c r="L41" s="60">
        <v>1800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11400</v>
      </c>
      <c r="J42" s="65">
        <f t="shared" si="2"/>
        <v>11400</v>
      </c>
      <c r="K42" s="64">
        <f t="shared" si="2"/>
        <v>10377.699999999999</v>
      </c>
      <c r="L42" s="64">
        <f t="shared" si="2"/>
        <v>10377.699999999999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11400</v>
      </c>
      <c r="J43" s="45">
        <f t="shared" si="2"/>
        <v>11400</v>
      </c>
      <c r="K43" s="44">
        <f t="shared" si="2"/>
        <v>10377.699999999999</v>
      </c>
      <c r="L43" s="45">
        <f t="shared" si="2"/>
        <v>10377.699999999999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11400</v>
      </c>
      <c r="J44" s="45">
        <f t="shared" si="2"/>
        <v>11400</v>
      </c>
      <c r="K44" s="53">
        <f t="shared" si="2"/>
        <v>10377.699999999999</v>
      </c>
      <c r="L44" s="53">
        <f t="shared" si="2"/>
        <v>10377.699999999999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SUM(I46:I56)</f>
        <v>11400</v>
      </c>
      <c r="J45" s="71">
        <f>SUM(J46:J56)</f>
        <v>11400</v>
      </c>
      <c r="K45" s="72">
        <f>SUM(K46:K56)</f>
        <v>10377.699999999999</v>
      </c>
      <c r="L45" s="72">
        <f>SUM(L46:L56)</f>
        <v>10377.699999999999</v>
      </c>
      <c r="Q45" s="138"/>
      <c r="R45" s="138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48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49</v>
      </c>
      <c r="H47" s="43">
        <v>19</v>
      </c>
      <c r="I47" s="60">
        <v>600</v>
      </c>
      <c r="J47" s="60">
        <v>600</v>
      </c>
      <c r="K47" s="60">
        <v>600</v>
      </c>
      <c r="L47" s="60">
        <v>600</v>
      </c>
      <c r="Q47" s="138"/>
      <c r="R47" s="138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50</v>
      </c>
      <c r="H48" s="43">
        <v>20</v>
      </c>
      <c r="I48" s="60">
        <v>1400</v>
      </c>
      <c r="J48" s="60">
        <v>1400</v>
      </c>
      <c r="K48" s="60">
        <v>1396.36</v>
      </c>
      <c r="L48" s="60">
        <v>1396.36</v>
      </c>
      <c r="Q48" s="138"/>
      <c r="R48" s="138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51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7.75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15</v>
      </c>
      <c r="G50" s="56" t="s">
        <v>55</v>
      </c>
      <c r="H50" s="43">
        <v>25</v>
      </c>
      <c r="I50" s="61">
        <v>1600</v>
      </c>
      <c r="J50" s="60">
        <v>1600</v>
      </c>
      <c r="K50" s="60">
        <v>1600</v>
      </c>
      <c r="L50" s="60">
        <v>1600</v>
      </c>
      <c r="Q50" s="138"/>
      <c r="R50" s="138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56</v>
      </c>
      <c r="H51" s="43">
        <v>26</v>
      </c>
      <c r="I51" s="61">
        <v>500</v>
      </c>
      <c r="J51" s="60">
        <v>500</v>
      </c>
      <c r="K51" s="60">
        <v>500</v>
      </c>
      <c r="L51" s="60">
        <v>500</v>
      </c>
      <c r="Q51" s="138"/>
      <c r="R51" s="138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57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8"/>
      <c r="R52" s="138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58</v>
      </c>
      <c r="H53" s="43">
        <v>28</v>
      </c>
      <c r="I53" s="61">
        <v>5200</v>
      </c>
      <c r="J53" s="60">
        <v>5200</v>
      </c>
      <c r="K53" s="60">
        <v>4207.74</v>
      </c>
      <c r="L53" s="60">
        <v>4207.74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59</v>
      </c>
      <c r="H54" s="43">
        <v>29</v>
      </c>
      <c r="I54" s="61">
        <v>600</v>
      </c>
      <c r="J54" s="60">
        <v>600</v>
      </c>
      <c r="K54" s="60">
        <v>600</v>
      </c>
      <c r="L54" s="60">
        <v>600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60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61</v>
      </c>
      <c r="H56" s="43">
        <v>31</v>
      </c>
      <c r="I56" s="61">
        <v>1500</v>
      </c>
      <c r="J56" s="60">
        <v>1500</v>
      </c>
      <c r="K56" s="60">
        <v>1473.6</v>
      </c>
      <c r="L56" s="60">
        <v>1473.6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62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63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64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64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65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66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67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68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68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65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66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67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69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70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71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72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73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74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74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74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74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75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76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76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76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77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78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79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80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81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81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81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82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83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84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84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84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85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86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87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88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88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88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89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90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90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90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91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92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93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93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93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94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95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96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96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96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96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97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97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97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97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98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98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98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98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99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100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99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101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102</v>
      </c>
      <c r="H127" s="43">
        <v>102</v>
      </c>
      <c r="I127" s="45">
        <f>SUM(I128+I133+I141)</f>
        <v>300</v>
      </c>
      <c r="J127" s="84">
        <f>SUM(J128+J133+J141)</f>
        <v>300</v>
      </c>
      <c r="K127" s="45">
        <f>SUM(K128+K133+K141)</f>
        <v>300</v>
      </c>
      <c r="L127" s="44">
        <f>SUM(L128+L133+L141)</f>
        <v>300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103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103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103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104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105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106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107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107</v>
      </c>
      <c r="H135" s="43">
        <v>110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</row>
    <row r="136" spans="1:12" ht="12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1</v>
      </c>
      <c r="G136" s="56" t="s">
        <v>108</v>
      </c>
      <c r="H136" s="43">
        <v>111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109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110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110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110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111</v>
      </c>
      <c r="H141" s="43">
        <v>116</v>
      </c>
      <c r="I141" s="45">
        <f t="shared" ref="I141:L142" si="15">I142</f>
        <v>300</v>
      </c>
      <c r="J141" s="84">
        <f t="shared" si="15"/>
        <v>300</v>
      </c>
      <c r="K141" s="45">
        <f t="shared" si="15"/>
        <v>300</v>
      </c>
      <c r="L141" s="44">
        <f t="shared" si="15"/>
        <v>300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111</v>
      </c>
      <c r="H142" s="43">
        <v>117</v>
      </c>
      <c r="I142" s="72">
        <f t="shared" si="15"/>
        <v>300</v>
      </c>
      <c r="J142" s="97">
        <f t="shared" si="15"/>
        <v>300</v>
      </c>
      <c r="K142" s="72">
        <f t="shared" si="15"/>
        <v>300</v>
      </c>
      <c r="L142" s="71">
        <f t="shared" si="15"/>
        <v>300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111</v>
      </c>
      <c r="H143" s="43">
        <v>118</v>
      </c>
      <c r="I143" s="45">
        <f>SUM(I144:I145)</f>
        <v>300</v>
      </c>
      <c r="J143" s="84">
        <f>SUM(J144:J145)</f>
        <v>300</v>
      </c>
      <c r="K143" s="45">
        <f>SUM(K144:K145)</f>
        <v>300</v>
      </c>
      <c r="L143" s="44">
        <f>SUM(L144:L145)</f>
        <v>300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112</v>
      </c>
      <c r="H144" s="43">
        <v>119</v>
      </c>
      <c r="I144" s="98">
        <v>300</v>
      </c>
      <c r="J144" s="98">
        <v>300</v>
      </c>
      <c r="K144" s="98">
        <v>300</v>
      </c>
      <c r="L144" s="98">
        <v>300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113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114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114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115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115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116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117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118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119</v>
      </c>
      <c r="H153" s="43">
        <v>128</v>
      </c>
      <c r="I153" s="45">
        <f t="shared" ref="I153:L154" si="16">I154</f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119</v>
      </c>
      <c r="H154" s="43">
        <v>129</v>
      </c>
      <c r="I154" s="45">
        <f t="shared" si="16"/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119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120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121</v>
      </c>
      <c r="H157" s="43">
        <v>132</v>
      </c>
      <c r="I157" s="45">
        <f t="shared" ref="I157:L159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122</v>
      </c>
      <c r="H158" s="43">
        <v>133</v>
      </c>
      <c r="I158" s="65">
        <f t="shared" si="17"/>
        <v>0</v>
      </c>
      <c r="J158" s="85">
        <f t="shared" si="17"/>
        <v>0</v>
      </c>
      <c r="K158" s="65">
        <f t="shared" si="17"/>
        <v>0</v>
      </c>
      <c r="L158" s="64">
        <f t="shared" si="17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122</v>
      </c>
      <c r="H159" s="43">
        <v>134</v>
      </c>
      <c r="I159" s="45">
        <f t="shared" si="17"/>
        <v>0</v>
      </c>
      <c r="J159" s="84">
        <f t="shared" si="17"/>
        <v>0</v>
      </c>
      <c r="K159" s="45">
        <f t="shared" si="17"/>
        <v>0</v>
      </c>
      <c r="L159" s="44">
        <f t="shared" si="17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122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123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124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125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126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127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128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129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130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131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132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133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152</v>
      </c>
      <c r="H172" s="43">
        <v>171</v>
      </c>
      <c r="I172" s="44">
        <f t="shared" ref="I172:L173" si="18">I173</f>
        <v>0</v>
      </c>
      <c r="J172" s="86">
        <f t="shared" si="18"/>
        <v>0</v>
      </c>
      <c r="K172" s="52">
        <f t="shared" si="18"/>
        <v>0</v>
      </c>
      <c r="L172" s="53">
        <f t="shared" si="18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152</v>
      </c>
      <c r="H173" s="43">
        <v>172</v>
      </c>
      <c r="I173" s="64">
        <f t="shared" si="18"/>
        <v>0</v>
      </c>
      <c r="J173" s="84">
        <f t="shared" si="18"/>
        <v>0</v>
      </c>
      <c r="K173" s="45">
        <f t="shared" si="18"/>
        <v>0</v>
      </c>
      <c r="L173" s="44">
        <f t="shared" si="18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152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153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154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155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156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157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158</v>
      </c>
      <c r="H180" s="43">
        <v>179</v>
      </c>
      <c r="I180" s="64">
        <f t="shared" ref="I180:L181" si="19">I181</f>
        <v>0</v>
      </c>
      <c r="J180" s="85">
        <f t="shared" si="19"/>
        <v>0</v>
      </c>
      <c r="K180" s="65">
        <f t="shared" si="19"/>
        <v>0</v>
      </c>
      <c r="L180" s="64">
        <f t="shared" si="19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158</v>
      </c>
      <c r="H181" s="43">
        <v>180</v>
      </c>
      <c r="I181" s="44">
        <f t="shared" si="19"/>
        <v>0</v>
      </c>
      <c r="J181" s="84">
        <f t="shared" si="19"/>
        <v>0</v>
      </c>
      <c r="K181" s="45">
        <f t="shared" si="19"/>
        <v>0</v>
      </c>
      <c r="L181" s="44">
        <f t="shared" si="19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158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159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159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40"/>
      <c r="N184" s="140"/>
      <c r="O184" s="140"/>
      <c r="P184" s="140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160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161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162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163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164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159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165</v>
      </c>
      <c r="H191" s="43">
        <v>190</v>
      </c>
      <c r="I191" s="64">
        <f t="shared" ref="I191:L193" si="20">I192</f>
        <v>0</v>
      </c>
      <c r="J191" s="85">
        <f t="shared" si="20"/>
        <v>0</v>
      </c>
      <c r="K191" s="65">
        <f t="shared" si="20"/>
        <v>0</v>
      </c>
      <c r="L191" s="65">
        <f t="shared" si="20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165</v>
      </c>
      <c r="H192" s="43">
        <v>191</v>
      </c>
      <c r="I192" s="71">
        <f t="shared" si="20"/>
        <v>0</v>
      </c>
      <c r="J192" s="97">
        <f t="shared" si="20"/>
        <v>0</v>
      </c>
      <c r="K192" s="72">
        <f t="shared" si="20"/>
        <v>0</v>
      </c>
      <c r="L192" s="72">
        <f t="shared" si="20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166</v>
      </c>
      <c r="H193" s="43">
        <v>192</v>
      </c>
      <c r="I193" s="44">
        <f t="shared" si="20"/>
        <v>0</v>
      </c>
      <c r="J193" s="84">
        <f t="shared" si="20"/>
        <v>0</v>
      </c>
      <c r="K193" s="45">
        <f t="shared" si="20"/>
        <v>0</v>
      </c>
      <c r="L193" s="45">
        <f t="shared" si="20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166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167</v>
      </c>
      <c r="H195" s="43">
        <v>194</v>
      </c>
      <c r="I195" s="44">
        <f t="shared" ref="I195:L196" si="21">I196</f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167</v>
      </c>
      <c r="H196" s="43">
        <v>195</v>
      </c>
      <c r="I196" s="44">
        <f t="shared" si="21"/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167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168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169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170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171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172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173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174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174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175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176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177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9"/>
      <c r="G209" s="78" t="s">
        <v>178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179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180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181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181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182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183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184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184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185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186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187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187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188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189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190</v>
      </c>
      <c r="H224" s="43">
        <v>223</v>
      </c>
      <c r="I224" s="44">
        <f t="shared" ref="I224:L225" si="22">I225</f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190</v>
      </c>
      <c r="H225" s="43">
        <v>224</v>
      </c>
      <c r="I225" s="45">
        <f t="shared" si="22"/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190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191</v>
      </c>
      <c r="H227" s="43">
        <v>226</v>
      </c>
      <c r="I227" s="44">
        <f t="shared" ref="I227:L228" si="23">I228</f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191</v>
      </c>
      <c r="H228" s="43">
        <v>227</v>
      </c>
      <c r="I228" s="44">
        <f t="shared" si="23"/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191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192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192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193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194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10"/>
      <c r="E234" s="110"/>
      <c r="F234" s="111"/>
      <c r="G234" s="56" t="s">
        <v>195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196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174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174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197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176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177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178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179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198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199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199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200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201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202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202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203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204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205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205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206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207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208</v>
      </c>
      <c r="H256" s="43">
        <v>255</v>
      </c>
      <c r="I256" s="44">
        <f t="shared" ref="I256:L257" si="24">I257</f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208</v>
      </c>
      <c r="H257" s="43">
        <v>256</v>
      </c>
      <c r="I257" s="44">
        <f t="shared" si="24"/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208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191</v>
      </c>
      <c r="H259" s="43">
        <v>258</v>
      </c>
      <c r="I259" s="44">
        <f t="shared" ref="I259:L260" si="25">I260</f>
        <v>0</v>
      </c>
      <c r="J259" s="112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191</v>
      </c>
      <c r="H260" s="43">
        <v>259</v>
      </c>
      <c r="I260" s="44">
        <f t="shared" si="25"/>
        <v>0</v>
      </c>
      <c r="J260" s="112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191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192</v>
      </c>
      <c r="H262" s="43">
        <v>261</v>
      </c>
      <c r="I262" s="44">
        <f>I263</f>
        <v>0</v>
      </c>
      <c r="J262" s="112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192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193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194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209</v>
      </c>
      <c r="H266" s="43">
        <v>265</v>
      </c>
      <c r="I266" s="44">
        <f>SUM(I267+I299)</f>
        <v>0</v>
      </c>
      <c r="J266" s="112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210</v>
      </c>
      <c r="H267" s="43">
        <v>266</v>
      </c>
      <c r="I267" s="44">
        <f>SUM(I268+I277+I281+I285+I289+I292+I295)</f>
        <v>0</v>
      </c>
      <c r="J267" s="112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196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174</v>
      </c>
      <c r="H269" s="43">
        <v>268</v>
      </c>
      <c r="I269" s="44">
        <f>SUM(I270:I270)</f>
        <v>0</v>
      </c>
      <c r="J269" s="112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174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197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176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177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178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211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198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212</v>
      </c>
      <c r="H277" s="43">
        <v>276</v>
      </c>
      <c r="I277" s="44">
        <f>I278</f>
        <v>0</v>
      </c>
      <c r="J277" s="112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212</v>
      </c>
      <c r="H278" s="43">
        <v>277</v>
      </c>
      <c r="I278" s="64">
        <f>SUM(I279:I280)</f>
        <v>0</v>
      </c>
      <c r="J278" s="113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213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214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215</v>
      </c>
      <c r="H281" s="43">
        <v>280</v>
      </c>
      <c r="I281" s="44">
        <f>I282</f>
        <v>0</v>
      </c>
      <c r="J281" s="112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215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216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217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218</v>
      </c>
      <c r="H285" s="43">
        <v>284</v>
      </c>
      <c r="I285" s="44">
        <f>I286</f>
        <v>0</v>
      </c>
      <c r="J285" s="112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218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219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220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221</v>
      </c>
      <c r="H289" s="43">
        <v>288</v>
      </c>
      <c r="I289" s="65">
        <f t="shared" ref="I289:L290" si="26">I290</f>
        <v>0</v>
      </c>
      <c r="J289" s="112">
        <f t="shared" si="26"/>
        <v>0</v>
      </c>
      <c r="K289" s="45">
        <f t="shared" si="26"/>
        <v>0</v>
      </c>
      <c r="L289" s="45">
        <f t="shared" si="26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221</v>
      </c>
      <c r="H290" s="43">
        <v>289</v>
      </c>
      <c r="I290" s="45">
        <f t="shared" si="26"/>
        <v>0</v>
      </c>
      <c r="J290" s="113">
        <f t="shared" si="26"/>
        <v>0</v>
      </c>
      <c r="K290" s="65">
        <f t="shared" si="26"/>
        <v>0</v>
      </c>
      <c r="L290" s="65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222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191</v>
      </c>
      <c r="H292" s="43">
        <v>291</v>
      </c>
      <c r="I292" s="45">
        <f t="shared" ref="I292:L293" si="27">I293</f>
        <v>0</v>
      </c>
      <c r="J292" s="112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191</v>
      </c>
      <c r="H293" s="43">
        <v>292</v>
      </c>
      <c r="I293" s="44">
        <f t="shared" si="27"/>
        <v>0</v>
      </c>
      <c r="J293" s="112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191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223</v>
      </c>
      <c r="H295" s="43">
        <v>294</v>
      </c>
      <c r="I295" s="44">
        <f>I296</f>
        <v>0</v>
      </c>
      <c r="J295" s="112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223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224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225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226</v>
      </c>
      <c r="H299" s="43">
        <v>298</v>
      </c>
      <c r="I299" s="44">
        <f>SUM(I300+I309+I313+I317+I321+I324+I327)</f>
        <v>0</v>
      </c>
      <c r="J299" s="112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173</v>
      </c>
      <c r="H300" s="43">
        <v>299</v>
      </c>
      <c r="I300" s="44">
        <f>I301</f>
        <v>0</v>
      </c>
      <c r="J300" s="112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173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41"/>
      <c r="N301" s="141"/>
      <c r="O301" s="141"/>
      <c r="P301" s="141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174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197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176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177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178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179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198</v>
      </c>
      <c r="H308" s="43">
        <v>307</v>
      </c>
      <c r="I308" s="79">
        <v>0</v>
      </c>
      <c r="J308" s="114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212</v>
      </c>
      <c r="H309" s="43">
        <v>308</v>
      </c>
      <c r="I309" s="71">
        <f>I310</f>
        <v>0</v>
      </c>
      <c r="J309" s="115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212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213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214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215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215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216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217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218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218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219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227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221</v>
      </c>
      <c r="H321" s="43">
        <v>320</v>
      </c>
      <c r="I321" s="44">
        <f t="shared" ref="I321:L322" si="28">I322</f>
        <v>0</v>
      </c>
      <c r="J321" s="84">
        <f t="shared" si="28"/>
        <v>0</v>
      </c>
      <c r="K321" s="45">
        <f t="shared" si="28"/>
        <v>0</v>
      </c>
      <c r="L321" s="45">
        <f t="shared" si="28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221</v>
      </c>
      <c r="H322" s="43">
        <v>321</v>
      </c>
      <c r="I322" s="64">
        <f t="shared" si="28"/>
        <v>0</v>
      </c>
      <c r="J322" s="85">
        <f t="shared" si="28"/>
        <v>0</v>
      </c>
      <c r="K322" s="65">
        <f t="shared" si="28"/>
        <v>0</v>
      </c>
      <c r="L322" s="65">
        <f t="shared" si="28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221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191</v>
      </c>
      <c r="H324" s="43">
        <v>323</v>
      </c>
      <c r="I324" s="44">
        <f t="shared" ref="I324:L325" si="29">I325</f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191</v>
      </c>
      <c r="H325" s="43">
        <v>324</v>
      </c>
      <c r="I325" s="44">
        <f t="shared" si="29"/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191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223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223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224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225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8.75" customHeight="1">
      <c r="A331" s="24"/>
      <c r="B331" s="24"/>
      <c r="C331" s="25"/>
      <c r="D331" s="116"/>
      <c r="E331" s="117"/>
      <c r="F331" s="118"/>
      <c r="G331" s="119" t="s">
        <v>228</v>
      </c>
      <c r="H331" s="43">
        <v>330</v>
      </c>
      <c r="I331" s="93">
        <f>SUM(I30)</f>
        <v>141200</v>
      </c>
      <c r="J331" s="93">
        <f>SUM(J30)</f>
        <v>141200</v>
      </c>
      <c r="K331" s="93">
        <f>SUM(K30)</f>
        <v>140177.70000000001</v>
      </c>
      <c r="L331" s="93">
        <f>SUM(L30)</f>
        <v>140177.70000000001</v>
      </c>
    </row>
    <row r="332" spans="1:12" ht="18.75" customHeight="1">
      <c r="G332" s="120"/>
      <c r="H332" s="43"/>
      <c r="I332" s="121"/>
      <c r="J332" s="122"/>
      <c r="K332" s="122"/>
      <c r="L332" s="122"/>
    </row>
    <row r="333" spans="1:12" ht="18.75" customHeight="1">
      <c r="D333" s="21"/>
      <c r="E333" s="21"/>
      <c r="F333" s="29"/>
      <c r="G333" s="21" t="s">
        <v>229</v>
      </c>
      <c r="H333" s="142"/>
      <c r="I333" s="123"/>
      <c r="J333" s="122"/>
      <c r="K333" s="21" t="s">
        <v>230</v>
      </c>
      <c r="L333" s="123"/>
    </row>
    <row r="334" spans="1:12" ht="18.75" customHeight="1">
      <c r="A334" s="124"/>
      <c r="B334" s="124"/>
      <c r="C334" s="124"/>
      <c r="D334" s="125" t="s">
        <v>231</v>
      </c>
      <c r="E334"/>
      <c r="F334"/>
      <c r="G334" s="142"/>
      <c r="H334" s="142"/>
      <c r="I334" s="130" t="s">
        <v>232</v>
      </c>
      <c r="K334" s="468" t="s">
        <v>233</v>
      </c>
      <c r="L334" s="468"/>
    </row>
    <row r="335" spans="1:12" ht="15.75" customHeight="1">
      <c r="I335" s="126"/>
      <c r="K335" s="126"/>
      <c r="L335" s="126"/>
    </row>
    <row r="336" spans="1:12" ht="15.75" customHeight="1">
      <c r="D336" s="21"/>
      <c r="E336" s="21"/>
      <c r="F336" s="29"/>
      <c r="G336" s="21" t="s">
        <v>234</v>
      </c>
      <c r="I336" s="126"/>
      <c r="K336" s="21" t="s">
        <v>235</v>
      </c>
      <c r="L336" s="127"/>
    </row>
    <row r="337" spans="4:12" ht="26.25" customHeight="1">
      <c r="D337" s="470" t="s">
        <v>236</v>
      </c>
      <c r="E337" s="471"/>
      <c r="F337" s="471"/>
      <c r="G337" s="471"/>
      <c r="H337" s="128"/>
      <c r="I337" s="129" t="s">
        <v>232</v>
      </c>
      <c r="K337" s="468" t="s">
        <v>233</v>
      </c>
      <c r="L337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" bottom="0" header="0" footer="0"/>
  <pageSetup paperSize="10000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59"/>
  <sheetViews>
    <sheetView topLeftCell="A25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241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237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238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SUM(I31+I42+I57+I78+I85+I105+I127+I145+I155)</f>
        <v>104800</v>
      </c>
      <c r="J30" s="44">
        <f>SUM(J31+J42+J57+J78+J85+J105+J127+J145+J155)</f>
        <v>104800</v>
      </c>
      <c r="K30" s="45">
        <f>SUM(K31+K42+K57+K78+K85+K105+K127+K145+K155)</f>
        <v>102888.81</v>
      </c>
      <c r="L30" s="44">
        <f>SUM(L31+L42+L57+L78+L85+L105+L127+L145+L155)</f>
        <v>102888.81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65300</v>
      </c>
      <c r="J31" s="44">
        <f>SUM(J32+J38)</f>
        <v>65300</v>
      </c>
      <c r="K31" s="52">
        <f>SUM(K32+K38)</f>
        <v>65230.64</v>
      </c>
      <c r="L31" s="53">
        <f>SUM(L32+L38)</f>
        <v>65230.64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64400</v>
      </c>
      <c r="J32" s="44">
        <f>SUM(J33)</f>
        <v>64400</v>
      </c>
      <c r="K32" s="45">
        <f>SUM(K33)</f>
        <v>64400</v>
      </c>
      <c r="L32" s="44">
        <f>SUM(L33)</f>
        <v>64400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64400</v>
      </c>
      <c r="J33" s="44">
        <f t="shared" ref="J33:L34" si="0">SUM(J34)</f>
        <v>64400</v>
      </c>
      <c r="K33" s="44">
        <f t="shared" si="0"/>
        <v>64400</v>
      </c>
      <c r="L33" s="44">
        <f t="shared" si="0"/>
        <v>64400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64400</v>
      </c>
      <c r="J34" s="45">
        <f t="shared" si="0"/>
        <v>64400</v>
      </c>
      <c r="K34" s="45">
        <f t="shared" si="0"/>
        <v>64400</v>
      </c>
      <c r="L34" s="45">
        <f t="shared" si="0"/>
        <v>64400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64400</v>
      </c>
      <c r="J35" s="60">
        <v>64400</v>
      </c>
      <c r="K35" s="60">
        <v>64400</v>
      </c>
      <c r="L35" s="60">
        <v>64400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900</v>
      </c>
      <c r="J38" s="44">
        <f t="shared" si="1"/>
        <v>900</v>
      </c>
      <c r="K38" s="45">
        <f t="shared" si="1"/>
        <v>830.64</v>
      </c>
      <c r="L38" s="44">
        <f t="shared" si="1"/>
        <v>830.64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900</v>
      </c>
      <c r="J39" s="44">
        <f t="shared" si="1"/>
        <v>900</v>
      </c>
      <c r="K39" s="44">
        <f t="shared" si="1"/>
        <v>830.64</v>
      </c>
      <c r="L39" s="44">
        <f t="shared" si="1"/>
        <v>830.64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900</v>
      </c>
      <c r="J40" s="44">
        <f t="shared" si="1"/>
        <v>900</v>
      </c>
      <c r="K40" s="44">
        <f t="shared" si="1"/>
        <v>830.64</v>
      </c>
      <c r="L40" s="44">
        <f t="shared" si="1"/>
        <v>830.64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900</v>
      </c>
      <c r="J41" s="60">
        <v>900</v>
      </c>
      <c r="K41" s="60">
        <v>830.64</v>
      </c>
      <c r="L41" s="60">
        <v>830.64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39200</v>
      </c>
      <c r="J42" s="65">
        <f t="shared" si="2"/>
        <v>39200</v>
      </c>
      <c r="K42" s="64">
        <f t="shared" si="2"/>
        <v>37358.17</v>
      </c>
      <c r="L42" s="64">
        <f t="shared" si="2"/>
        <v>37358.17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39200</v>
      </c>
      <c r="J43" s="45">
        <f t="shared" si="2"/>
        <v>39200</v>
      </c>
      <c r="K43" s="44">
        <f t="shared" si="2"/>
        <v>37358.17</v>
      </c>
      <c r="L43" s="45">
        <f t="shared" si="2"/>
        <v>37358.17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39200</v>
      </c>
      <c r="J44" s="45">
        <f t="shared" si="2"/>
        <v>39200</v>
      </c>
      <c r="K44" s="53">
        <f t="shared" si="2"/>
        <v>37358.17</v>
      </c>
      <c r="L44" s="53">
        <f t="shared" si="2"/>
        <v>37358.17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SUM(I46:I56)</f>
        <v>39200</v>
      </c>
      <c r="J45" s="71">
        <f>SUM(J46:J56)</f>
        <v>39200</v>
      </c>
      <c r="K45" s="72">
        <f>SUM(K46:K56)</f>
        <v>37358.17</v>
      </c>
      <c r="L45" s="72">
        <f>SUM(L46:L56)</f>
        <v>37358.17</v>
      </c>
      <c r="Q45" s="138"/>
      <c r="R45" s="138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48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49</v>
      </c>
      <c r="H47" s="43">
        <v>19</v>
      </c>
      <c r="I47" s="60">
        <v>200</v>
      </c>
      <c r="J47" s="60">
        <v>200</v>
      </c>
      <c r="K47" s="60">
        <v>200</v>
      </c>
      <c r="L47" s="60">
        <v>200</v>
      </c>
      <c r="Q47" s="138"/>
      <c r="R47" s="138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50</v>
      </c>
      <c r="H48" s="43">
        <v>20</v>
      </c>
      <c r="I48" s="60">
        <v>3300</v>
      </c>
      <c r="J48" s="60">
        <v>3300</v>
      </c>
      <c r="K48" s="60">
        <v>3201.2</v>
      </c>
      <c r="L48" s="60">
        <v>3201.2</v>
      </c>
      <c r="Q48" s="138"/>
      <c r="R48" s="138"/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51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52</v>
      </c>
      <c r="H50" s="43">
        <v>22</v>
      </c>
      <c r="I50" s="61">
        <v>800</v>
      </c>
      <c r="J50" s="60">
        <v>800</v>
      </c>
      <c r="K50" s="60">
        <v>800</v>
      </c>
      <c r="L50" s="60">
        <v>800</v>
      </c>
      <c r="Q50" s="138"/>
      <c r="R50" s="138"/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53</v>
      </c>
      <c r="H51" s="43">
        <v>23</v>
      </c>
      <c r="I51" s="79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56</v>
      </c>
      <c r="H52" s="43">
        <v>26</v>
      </c>
      <c r="I52" s="61">
        <v>600</v>
      </c>
      <c r="J52" s="60">
        <v>600</v>
      </c>
      <c r="K52" s="60">
        <v>580</v>
      </c>
      <c r="L52" s="60">
        <v>580</v>
      </c>
      <c r="Q52" s="138"/>
      <c r="R52" s="138"/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57</v>
      </c>
      <c r="H53" s="43">
        <v>27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59</v>
      </c>
      <c r="H54" s="43">
        <v>29</v>
      </c>
      <c r="I54" s="61">
        <v>300</v>
      </c>
      <c r="J54" s="60">
        <v>300</v>
      </c>
      <c r="K54" s="60">
        <v>300</v>
      </c>
      <c r="L54" s="60">
        <v>300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60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61</v>
      </c>
      <c r="H56" s="43">
        <v>31</v>
      </c>
      <c r="I56" s="61">
        <v>34000</v>
      </c>
      <c r="J56" s="60">
        <v>34000</v>
      </c>
      <c r="K56" s="60">
        <v>32276.97</v>
      </c>
      <c r="L56" s="60">
        <v>32276.97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62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63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64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64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65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66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67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68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68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65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66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67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69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70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71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72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73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74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74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74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74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75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76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76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76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77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78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79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80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81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81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81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82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83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84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84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84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85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86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87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88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88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88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89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90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90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90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91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92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93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93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93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94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95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96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96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96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96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97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97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97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97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98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98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98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98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99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100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99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101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102</v>
      </c>
      <c r="H127" s="43">
        <v>102</v>
      </c>
      <c r="I127" s="45">
        <f>SUM(I128+I133+I140)</f>
        <v>300</v>
      </c>
      <c r="J127" s="84">
        <f>SUM(J128+J133+J140)</f>
        <v>300</v>
      </c>
      <c r="K127" s="45">
        <f>SUM(K128+K133+K140)</f>
        <v>300</v>
      </c>
      <c r="L127" s="44">
        <f>SUM(L128+L133+L140)</f>
        <v>300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103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103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103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104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105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106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107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107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109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110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110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110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111</v>
      </c>
      <c r="H140" s="43">
        <v>116</v>
      </c>
      <c r="I140" s="45">
        <f t="shared" ref="I140:L141" si="15">I141</f>
        <v>300</v>
      </c>
      <c r="J140" s="84">
        <f t="shared" si="15"/>
        <v>300</v>
      </c>
      <c r="K140" s="45">
        <f t="shared" si="15"/>
        <v>300</v>
      </c>
      <c r="L140" s="44">
        <f t="shared" si="15"/>
        <v>300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111</v>
      </c>
      <c r="H141" s="43">
        <v>117</v>
      </c>
      <c r="I141" s="72">
        <f t="shared" si="15"/>
        <v>300</v>
      </c>
      <c r="J141" s="97">
        <f t="shared" si="15"/>
        <v>300</v>
      </c>
      <c r="K141" s="72">
        <f t="shared" si="15"/>
        <v>300</v>
      </c>
      <c r="L141" s="71">
        <f t="shared" si="15"/>
        <v>300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111</v>
      </c>
      <c r="H142" s="43">
        <v>118</v>
      </c>
      <c r="I142" s="45">
        <f>SUM(I143:I144)</f>
        <v>300</v>
      </c>
      <c r="J142" s="84">
        <f>SUM(J143:J144)</f>
        <v>300</v>
      </c>
      <c r="K142" s="45">
        <f>SUM(K143:K144)</f>
        <v>300</v>
      </c>
      <c r="L142" s="44">
        <f>SUM(L143:L144)</f>
        <v>300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112</v>
      </c>
      <c r="H143" s="43">
        <v>119</v>
      </c>
      <c r="I143" s="98">
        <v>300</v>
      </c>
      <c r="J143" s="98">
        <v>300</v>
      </c>
      <c r="K143" s="98">
        <v>300</v>
      </c>
      <c r="L143" s="98">
        <v>300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113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114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114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115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115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116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117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118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119</v>
      </c>
      <c r="H152" s="43">
        <v>128</v>
      </c>
      <c r="I152" s="45">
        <f t="shared" ref="I152:L153" si="16">I153</f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119</v>
      </c>
      <c r="H153" s="43">
        <v>129</v>
      </c>
      <c r="I153" s="45">
        <f t="shared" si="16"/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119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120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121</v>
      </c>
      <c r="H156" s="43">
        <v>132</v>
      </c>
      <c r="I156" s="45">
        <f t="shared" ref="I156:L158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122</v>
      </c>
      <c r="H157" s="43">
        <v>133</v>
      </c>
      <c r="I157" s="65">
        <f t="shared" si="17"/>
        <v>0</v>
      </c>
      <c r="J157" s="85">
        <f t="shared" si="17"/>
        <v>0</v>
      </c>
      <c r="K157" s="65">
        <f t="shared" si="17"/>
        <v>0</v>
      </c>
      <c r="L157" s="64">
        <f t="shared" si="17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122</v>
      </c>
      <c r="H158" s="43">
        <v>134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122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123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6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124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6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125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6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126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6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127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6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128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6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129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6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130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6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131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6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132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6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133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6" ht="76.5" customHeight="1">
      <c r="A171" s="39">
        <v>3</v>
      </c>
      <c r="B171" s="41"/>
      <c r="C171" s="39"/>
      <c r="D171" s="40"/>
      <c r="E171" s="40"/>
      <c r="F171" s="42"/>
      <c r="G171" s="92" t="s">
        <v>134</v>
      </c>
      <c r="H171" s="43">
        <v>147</v>
      </c>
      <c r="I171" s="44">
        <f>SUM(I172+I223+I288)</f>
        <v>2100</v>
      </c>
      <c r="J171" s="84">
        <f>SUM(J172+J223+J288)</f>
        <v>2100</v>
      </c>
      <c r="K171" s="45">
        <f>SUM(K172+K223+K288)</f>
        <v>2098.14</v>
      </c>
      <c r="L171" s="44">
        <f>SUM(L172+L223+L288)</f>
        <v>2098.14</v>
      </c>
    </row>
    <row r="172" spans="1:16" ht="34.5" customHeight="1">
      <c r="A172" s="87">
        <v>3</v>
      </c>
      <c r="B172" s="39">
        <v>1</v>
      </c>
      <c r="C172" s="63"/>
      <c r="D172" s="46"/>
      <c r="E172" s="46"/>
      <c r="F172" s="100"/>
      <c r="G172" s="83" t="s">
        <v>135</v>
      </c>
      <c r="H172" s="43">
        <v>148</v>
      </c>
      <c r="I172" s="44">
        <f>I185</f>
        <v>2100</v>
      </c>
      <c r="J172" s="44">
        <f t="shared" ref="J172:P172" si="18">J185</f>
        <v>2100</v>
      </c>
      <c r="K172" s="44">
        <f t="shared" si="18"/>
        <v>2098.14</v>
      </c>
      <c r="L172" s="44">
        <f t="shared" si="18"/>
        <v>2098.14</v>
      </c>
      <c r="M172" s="44">
        <f t="shared" si="18"/>
        <v>0</v>
      </c>
      <c r="N172" s="44">
        <f t="shared" si="18"/>
        <v>0</v>
      </c>
      <c r="O172" s="44">
        <f t="shared" si="18"/>
        <v>0</v>
      </c>
      <c r="P172" s="44">
        <f t="shared" si="18"/>
        <v>0</v>
      </c>
    </row>
    <row r="173" spans="1:16" ht="30.75" hidden="1" customHeight="1">
      <c r="A173" s="49">
        <v>3</v>
      </c>
      <c r="B173" s="48">
        <v>1</v>
      </c>
      <c r="C173" s="49">
        <v>1</v>
      </c>
      <c r="D173" s="47"/>
      <c r="E173" s="47"/>
      <c r="F173" s="107"/>
      <c r="G173" s="58" t="s">
        <v>136</v>
      </c>
      <c r="H173" s="43">
        <v>149</v>
      </c>
      <c r="I173" s="64" t="e">
        <f>SUM(I174+I177+I182+I187+I192)</f>
        <v>#REF!</v>
      </c>
      <c r="J173" s="84" t="e">
        <f>SUM(J174+J177+J182+J187+J192)</f>
        <v>#REF!</v>
      </c>
      <c r="K173" s="45" t="e">
        <f>SUM(K174+K177+K182+K187+K192)</f>
        <v>#REF!</v>
      </c>
      <c r="L173" s="44" t="e">
        <f>SUM(L174+L177+L182+L187+L192)</f>
        <v>#REF!</v>
      </c>
    </row>
    <row r="174" spans="1:16" ht="12.75" hidden="1" customHeight="1">
      <c r="A174" s="54">
        <v>3</v>
      </c>
      <c r="B174" s="56">
        <v>1</v>
      </c>
      <c r="C174" s="54">
        <v>1</v>
      </c>
      <c r="D174" s="55">
        <v>1</v>
      </c>
      <c r="E174" s="55"/>
      <c r="F174" s="108"/>
      <c r="G174" s="58" t="s">
        <v>137</v>
      </c>
      <c r="H174" s="43">
        <v>150</v>
      </c>
      <c r="I174" s="44">
        <f t="shared" ref="I174:L175" si="19">I175</f>
        <v>0</v>
      </c>
      <c r="J174" s="85">
        <f t="shared" si="19"/>
        <v>0</v>
      </c>
      <c r="K174" s="65">
        <f t="shared" si="19"/>
        <v>0</v>
      </c>
      <c r="L174" s="64">
        <f t="shared" si="19"/>
        <v>0</v>
      </c>
    </row>
    <row r="175" spans="1:16" ht="13.5" hidden="1" customHeight="1">
      <c r="A175" s="54">
        <v>3</v>
      </c>
      <c r="B175" s="56">
        <v>1</v>
      </c>
      <c r="C175" s="54">
        <v>1</v>
      </c>
      <c r="D175" s="55">
        <v>1</v>
      </c>
      <c r="E175" s="55">
        <v>1</v>
      </c>
      <c r="F175" s="88"/>
      <c r="G175" s="58" t="s">
        <v>138</v>
      </c>
      <c r="H175" s="43">
        <v>151</v>
      </c>
      <c r="I175" s="64">
        <f t="shared" si="19"/>
        <v>0</v>
      </c>
      <c r="J175" s="44">
        <f t="shared" si="19"/>
        <v>0</v>
      </c>
      <c r="K175" s="44">
        <f t="shared" si="19"/>
        <v>0</v>
      </c>
      <c r="L175" s="44">
        <f t="shared" si="19"/>
        <v>0</v>
      </c>
    </row>
    <row r="176" spans="1:16" ht="13.5" hidden="1" customHeight="1">
      <c r="A176" s="54">
        <v>3</v>
      </c>
      <c r="B176" s="56">
        <v>1</v>
      </c>
      <c r="C176" s="54">
        <v>1</v>
      </c>
      <c r="D176" s="55">
        <v>1</v>
      </c>
      <c r="E176" s="55">
        <v>1</v>
      </c>
      <c r="F176" s="88">
        <v>1</v>
      </c>
      <c r="G176" s="58" t="s">
        <v>138</v>
      </c>
      <c r="H176" s="43">
        <v>152</v>
      </c>
      <c r="I176" s="61">
        <v>0</v>
      </c>
      <c r="J176" s="61">
        <v>0</v>
      </c>
      <c r="K176" s="61">
        <v>0</v>
      </c>
      <c r="L176" s="61">
        <v>0</v>
      </c>
    </row>
    <row r="177" spans="1:12" ht="14.25" hidden="1" customHeight="1">
      <c r="A177" s="49">
        <v>3</v>
      </c>
      <c r="B177" s="47">
        <v>1</v>
      </c>
      <c r="C177" s="47">
        <v>1</v>
      </c>
      <c r="D177" s="47">
        <v>2</v>
      </c>
      <c r="E177" s="47"/>
      <c r="F177" s="50"/>
      <c r="G177" s="48" t="s">
        <v>139</v>
      </c>
      <c r="H177" s="43">
        <v>153</v>
      </c>
      <c r="I177" s="64">
        <f>I178</f>
        <v>0</v>
      </c>
      <c r="J177" s="85">
        <f>J178</f>
        <v>0</v>
      </c>
      <c r="K177" s="65">
        <f>K178</f>
        <v>0</v>
      </c>
      <c r="L177" s="64">
        <f>L178</f>
        <v>0</v>
      </c>
    </row>
    <row r="178" spans="1:12" ht="13.5" hidden="1" customHeight="1">
      <c r="A178" s="54">
        <v>3</v>
      </c>
      <c r="B178" s="55">
        <v>1</v>
      </c>
      <c r="C178" s="55">
        <v>1</v>
      </c>
      <c r="D178" s="55">
        <v>2</v>
      </c>
      <c r="E178" s="55">
        <v>1</v>
      </c>
      <c r="F178" s="57"/>
      <c r="G178" s="48" t="s">
        <v>139</v>
      </c>
      <c r="H178" s="43">
        <v>154</v>
      </c>
      <c r="I178" s="44">
        <f>SUM(I179:I181)</f>
        <v>0</v>
      </c>
      <c r="J178" s="84">
        <f>SUM(J179:J181)</f>
        <v>0</v>
      </c>
      <c r="K178" s="45">
        <f>SUM(K179:K181)</f>
        <v>0</v>
      </c>
      <c r="L178" s="44">
        <f>SUM(L179:L181)</f>
        <v>0</v>
      </c>
    </row>
    <row r="179" spans="1:12" ht="14.25" hidden="1" customHeight="1">
      <c r="A179" s="49">
        <v>3</v>
      </c>
      <c r="B179" s="47">
        <v>1</v>
      </c>
      <c r="C179" s="47">
        <v>1</v>
      </c>
      <c r="D179" s="47">
        <v>2</v>
      </c>
      <c r="E179" s="47">
        <v>1</v>
      </c>
      <c r="F179" s="50">
        <v>1</v>
      </c>
      <c r="G179" s="48" t="s">
        <v>140</v>
      </c>
      <c r="H179" s="43">
        <v>155</v>
      </c>
      <c r="I179" s="59">
        <v>0</v>
      </c>
      <c r="J179" s="59">
        <v>0</v>
      </c>
      <c r="K179" s="59">
        <v>0</v>
      </c>
      <c r="L179" s="104">
        <v>0</v>
      </c>
    </row>
    <row r="180" spans="1:12" ht="14.25" hidden="1" customHeight="1">
      <c r="A180" s="54">
        <v>3</v>
      </c>
      <c r="B180" s="55">
        <v>1</v>
      </c>
      <c r="C180" s="55">
        <v>1</v>
      </c>
      <c r="D180" s="55">
        <v>2</v>
      </c>
      <c r="E180" s="55">
        <v>1</v>
      </c>
      <c r="F180" s="57">
        <v>2</v>
      </c>
      <c r="G180" s="56" t="s">
        <v>141</v>
      </c>
      <c r="H180" s="43">
        <v>156</v>
      </c>
      <c r="I180" s="61">
        <v>0</v>
      </c>
      <c r="J180" s="61">
        <v>0</v>
      </c>
      <c r="K180" s="61">
        <v>0</v>
      </c>
      <c r="L180" s="61">
        <v>0</v>
      </c>
    </row>
    <row r="181" spans="1:12" ht="26.25" hidden="1" customHeight="1">
      <c r="A181" s="49">
        <v>3</v>
      </c>
      <c r="B181" s="47">
        <v>1</v>
      </c>
      <c r="C181" s="47">
        <v>1</v>
      </c>
      <c r="D181" s="47">
        <v>2</v>
      </c>
      <c r="E181" s="47">
        <v>1</v>
      </c>
      <c r="F181" s="50">
        <v>3</v>
      </c>
      <c r="G181" s="48" t="s">
        <v>142</v>
      </c>
      <c r="H181" s="43">
        <v>157</v>
      </c>
      <c r="I181" s="59">
        <v>0</v>
      </c>
      <c r="J181" s="59">
        <v>0</v>
      </c>
      <c r="K181" s="59">
        <v>0</v>
      </c>
      <c r="L181" s="104">
        <v>0</v>
      </c>
    </row>
    <row r="182" spans="1:12" ht="14.25" hidden="1" customHeight="1">
      <c r="A182" s="54">
        <v>3</v>
      </c>
      <c r="B182" s="55">
        <v>1</v>
      </c>
      <c r="C182" s="55">
        <v>1</v>
      </c>
      <c r="D182" s="55">
        <v>3</v>
      </c>
      <c r="E182" s="55"/>
      <c r="F182" s="57"/>
      <c r="G182" s="56" t="s">
        <v>143</v>
      </c>
      <c r="H182" s="43">
        <v>158</v>
      </c>
      <c r="I182" s="44">
        <f>I183</f>
        <v>2100</v>
      </c>
      <c r="J182" s="84">
        <f>J183</f>
        <v>2100</v>
      </c>
      <c r="K182" s="45">
        <f>K183</f>
        <v>2098.14</v>
      </c>
      <c r="L182" s="44">
        <f>L183</f>
        <v>2098.14</v>
      </c>
    </row>
    <row r="183" spans="1:12" ht="14.25" hidden="1" customHeight="1">
      <c r="A183" s="54">
        <v>3</v>
      </c>
      <c r="B183" s="55">
        <v>1</v>
      </c>
      <c r="C183" s="55">
        <v>1</v>
      </c>
      <c r="D183" s="55">
        <v>3</v>
      </c>
      <c r="E183" s="55">
        <v>1</v>
      </c>
      <c r="F183" s="57"/>
      <c r="G183" s="56" t="s">
        <v>143</v>
      </c>
      <c r="H183" s="43">
        <v>159</v>
      </c>
      <c r="I183" s="44">
        <f>SUM(I184:I186)</f>
        <v>2100</v>
      </c>
      <c r="J183" s="44">
        <f>SUM(J184:J186)</f>
        <v>2100</v>
      </c>
      <c r="K183" s="44">
        <f>SUM(K184:K186)</f>
        <v>2098.14</v>
      </c>
      <c r="L183" s="44">
        <f>SUM(L184:L186)</f>
        <v>2098.14</v>
      </c>
    </row>
    <row r="184" spans="1:12" ht="13.5" hidden="1" customHeight="1">
      <c r="A184" s="54">
        <v>3</v>
      </c>
      <c r="B184" s="55">
        <v>1</v>
      </c>
      <c r="C184" s="55">
        <v>1</v>
      </c>
      <c r="D184" s="55">
        <v>3</v>
      </c>
      <c r="E184" s="55">
        <v>1</v>
      </c>
      <c r="F184" s="57">
        <v>1</v>
      </c>
      <c r="G184" s="56" t="s">
        <v>144</v>
      </c>
      <c r="H184" s="43">
        <v>160</v>
      </c>
      <c r="I184" s="61">
        <v>0</v>
      </c>
      <c r="J184" s="61">
        <v>0</v>
      </c>
      <c r="K184" s="61">
        <v>0</v>
      </c>
      <c r="L184" s="104">
        <v>0</v>
      </c>
    </row>
    <row r="185" spans="1:12" ht="15.75" customHeight="1">
      <c r="A185" s="54">
        <v>3</v>
      </c>
      <c r="B185" s="55">
        <v>1</v>
      </c>
      <c r="C185" s="55">
        <v>1</v>
      </c>
      <c r="D185" s="55">
        <v>3</v>
      </c>
      <c r="E185" s="55">
        <v>1</v>
      </c>
      <c r="F185" s="57">
        <v>2</v>
      </c>
      <c r="G185" s="56" t="s">
        <v>145</v>
      </c>
      <c r="H185" s="43">
        <v>161</v>
      </c>
      <c r="I185" s="59">
        <v>2100</v>
      </c>
      <c r="J185" s="61">
        <v>2100</v>
      </c>
      <c r="K185" s="61">
        <v>2098.14</v>
      </c>
      <c r="L185" s="61">
        <v>2098.14</v>
      </c>
    </row>
    <row r="186" spans="1:12" ht="15.75" hidden="1" customHeight="1">
      <c r="A186" s="54">
        <v>3</v>
      </c>
      <c r="B186" s="55">
        <v>1</v>
      </c>
      <c r="C186" s="55">
        <v>1</v>
      </c>
      <c r="D186" s="55">
        <v>3</v>
      </c>
      <c r="E186" s="55">
        <v>1</v>
      </c>
      <c r="F186" s="57">
        <v>3</v>
      </c>
      <c r="G186" s="58" t="s">
        <v>146</v>
      </c>
      <c r="H186" s="43">
        <v>162</v>
      </c>
      <c r="I186" s="59">
        <v>0</v>
      </c>
      <c r="J186" s="61">
        <v>0</v>
      </c>
      <c r="K186" s="61">
        <v>0</v>
      </c>
      <c r="L186" s="61">
        <v>0</v>
      </c>
    </row>
    <row r="187" spans="1:12" ht="18" hidden="1" customHeight="1">
      <c r="A187" s="67">
        <v>3</v>
      </c>
      <c r="B187" s="68">
        <v>1</v>
      </c>
      <c r="C187" s="68">
        <v>1</v>
      </c>
      <c r="D187" s="68">
        <v>4</v>
      </c>
      <c r="E187" s="68"/>
      <c r="F187" s="70"/>
      <c r="G187" s="69" t="s">
        <v>147</v>
      </c>
      <c r="H187" s="43">
        <v>163</v>
      </c>
      <c r="I187" s="44">
        <f>I188</f>
        <v>0</v>
      </c>
      <c r="J187" s="86">
        <f>J188</f>
        <v>0</v>
      </c>
      <c r="K187" s="52">
        <f>K188</f>
        <v>0</v>
      </c>
      <c r="L187" s="53">
        <f>L188</f>
        <v>0</v>
      </c>
    </row>
    <row r="188" spans="1:12" ht="13.5" hidden="1" customHeight="1">
      <c r="A188" s="54">
        <v>3</v>
      </c>
      <c r="B188" s="55">
        <v>1</v>
      </c>
      <c r="C188" s="55">
        <v>1</v>
      </c>
      <c r="D188" s="55">
        <v>4</v>
      </c>
      <c r="E188" s="55">
        <v>1</v>
      </c>
      <c r="F188" s="57"/>
      <c r="G188" s="69" t="s">
        <v>147</v>
      </c>
      <c r="H188" s="43">
        <v>164</v>
      </c>
      <c r="I188" s="64">
        <f>SUM(I189:I191)</f>
        <v>0</v>
      </c>
      <c r="J188" s="84">
        <f>SUM(J189:J191)</f>
        <v>0</v>
      </c>
      <c r="K188" s="45">
        <f>SUM(K189:K191)</f>
        <v>0</v>
      </c>
      <c r="L188" s="44">
        <f>SUM(L189:L191)</f>
        <v>0</v>
      </c>
    </row>
    <row r="189" spans="1:12" ht="17.25" hidden="1" customHeight="1">
      <c r="A189" s="54">
        <v>3</v>
      </c>
      <c r="B189" s="55">
        <v>1</v>
      </c>
      <c r="C189" s="55">
        <v>1</v>
      </c>
      <c r="D189" s="55">
        <v>4</v>
      </c>
      <c r="E189" s="55">
        <v>1</v>
      </c>
      <c r="F189" s="57">
        <v>1</v>
      </c>
      <c r="G189" s="56" t="s">
        <v>148</v>
      </c>
      <c r="H189" s="43">
        <v>165</v>
      </c>
      <c r="I189" s="61">
        <v>0</v>
      </c>
      <c r="J189" s="61">
        <v>0</v>
      </c>
      <c r="K189" s="61">
        <v>0</v>
      </c>
      <c r="L189" s="104">
        <v>0</v>
      </c>
    </row>
    <row r="190" spans="1:12" ht="25.5" hidden="1" customHeight="1">
      <c r="A190" s="49">
        <v>3</v>
      </c>
      <c r="B190" s="47">
        <v>1</v>
      </c>
      <c r="C190" s="47">
        <v>1</v>
      </c>
      <c r="D190" s="47">
        <v>4</v>
      </c>
      <c r="E190" s="47">
        <v>1</v>
      </c>
      <c r="F190" s="50">
        <v>2</v>
      </c>
      <c r="G190" s="48" t="s">
        <v>149</v>
      </c>
      <c r="H190" s="43">
        <v>166</v>
      </c>
      <c r="I190" s="59">
        <v>0</v>
      </c>
      <c r="J190" s="59">
        <v>0</v>
      </c>
      <c r="K190" s="59">
        <v>0</v>
      </c>
      <c r="L190" s="61">
        <v>0</v>
      </c>
    </row>
    <row r="191" spans="1:12" ht="14.25" hidden="1" customHeight="1">
      <c r="A191" s="54">
        <v>3</v>
      </c>
      <c r="B191" s="55">
        <v>1</v>
      </c>
      <c r="C191" s="55">
        <v>1</v>
      </c>
      <c r="D191" s="55">
        <v>4</v>
      </c>
      <c r="E191" s="55">
        <v>1</v>
      </c>
      <c r="F191" s="57">
        <v>3</v>
      </c>
      <c r="G191" s="56" t="s">
        <v>150</v>
      </c>
      <c r="H191" s="43">
        <v>167</v>
      </c>
      <c r="I191" s="59">
        <v>0</v>
      </c>
      <c r="J191" s="59">
        <v>0</v>
      </c>
      <c r="K191" s="59">
        <v>0</v>
      </c>
      <c r="L191" s="61">
        <v>0</v>
      </c>
    </row>
    <row r="192" spans="1:12" ht="25.5" hidden="1" customHeight="1">
      <c r="A192" s="54">
        <v>3</v>
      </c>
      <c r="B192" s="55">
        <v>1</v>
      </c>
      <c r="C192" s="55">
        <v>1</v>
      </c>
      <c r="D192" s="55">
        <v>5</v>
      </c>
      <c r="E192" s="55"/>
      <c r="F192" s="57"/>
      <c r="G192" s="56" t="s">
        <v>151</v>
      </c>
      <c r="H192" s="43">
        <v>168</v>
      </c>
      <c r="I192" s="44" t="e">
        <f>I193</f>
        <v>#REF!</v>
      </c>
      <c r="J192" s="84" t="e">
        <f>J193</f>
        <v>#REF!</v>
      </c>
      <c r="K192" s="45" t="e">
        <f>K193</f>
        <v>#REF!</v>
      </c>
      <c r="L192" s="44" t="e">
        <f>L193</f>
        <v>#REF!</v>
      </c>
    </row>
    <row r="193" spans="1:16" ht="26.25" hidden="1" customHeight="1">
      <c r="A193" s="67">
        <v>3</v>
      </c>
      <c r="B193" s="68">
        <v>1</v>
      </c>
      <c r="C193" s="68">
        <v>1</v>
      </c>
      <c r="D193" s="68">
        <v>5</v>
      </c>
      <c r="E193" s="68">
        <v>1</v>
      </c>
      <c r="F193" s="70"/>
      <c r="G193" s="56" t="s">
        <v>151</v>
      </c>
      <c r="H193" s="43">
        <v>169</v>
      </c>
      <c r="I193" s="45" t="e">
        <f>#REF!</f>
        <v>#REF!</v>
      </c>
      <c r="J193" s="45" t="e">
        <f>#REF!</f>
        <v>#REF!</v>
      </c>
      <c r="K193" s="45" t="e">
        <f>#REF!</f>
        <v>#REF!</v>
      </c>
      <c r="L193" s="45" t="e">
        <f>#REF!</f>
        <v>#REF!</v>
      </c>
    </row>
    <row r="194" spans="1:16" ht="26.25" hidden="1" customHeight="1">
      <c r="A194" s="67">
        <v>3</v>
      </c>
      <c r="B194" s="68">
        <v>1</v>
      </c>
      <c r="C194" s="68">
        <v>2</v>
      </c>
      <c r="D194" s="68"/>
      <c r="E194" s="68"/>
      <c r="F194" s="70"/>
      <c r="G194" s="69" t="s">
        <v>152</v>
      </c>
      <c r="H194" s="43">
        <v>171</v>
      </c>
      <c r="I194" s="44">
        <f t="shared" ref="I194:L195" si="20">I195</f>
        <v>0</v>
      </c>
      <c r="J194" s="86">
        <f t="shared" si="20"/>
        <v>0</v>
      </c>
      <c r="K194" s="52">
        <f t="shared" si="20"/>
        <v>0</v>
      </c>
      <c r="L194" s="53">
        <f t="shared" si="20"/>
        <v>0</v>
      </c>
    </row>
    <row r="195" spans="1:16" ht="25.5" hidden="1" customHeight="1">
      <c r="A195" s="54">
        <v>3</v>
      </c>
      <c r="B195" s="55">
        <v>1</v>
      </c>
      <c r="C195" s="55">
        <v>2</v>
      </c>
      <c r="D195" s="55">
        <v>1</v>
      </c>
      <c r="E195" s="55"/>
      <c r="F195" s="57"/>
      <c r="G195" s="69" t="s">
        <v>152</v>
      </c>
      <c r="H195" s="43">
        <v>172</v>
      </c>
      <c r="I195" s="64">
        <f t="shared" si="20"/>
        <v>0</v>
      </c>
      <c r="J195" s="84">
        <f t="shared" si="20"/>
        <v>0</v>
      </c>
      <c r="K195" s="45">
        <f t="shared" si="20"/>
        <v>0</v>
      </c>
      <c r="L195" s="44">
        <f t="shared" si="20"/>
        <v>0</v>
      </c>
    </row>
    <row r="196" spans="1:16" ht="26.25" hidden="1" customHeight="1">
      <c r="A196" s="49">
        <v>3</v>
      </c>
      <c r="B196" s="47">
        <v>1</v>
      </c>
      <c r="C196" s="47">
        <v>2</v>
      </c>
      <c r="D196" s="47">
        <v>1</v>
      </c>
      <c r="E196" s="47">
        <v>1</v>
      </c>
      <c r="F196" s="50"/>
      <c r="G196" s="69" t="s">
        <v>152</v>
      </c>
      <c r="H196" s="43">
        <v>173</v>
      </c>
      <c r="I196" s="44">
        <f>SUM(I197:I200)</f>
        <v>0</v>
      </c>
      <c r="J196" s="85">
        <f>SUM(J197:J200)</f>
        <v>0</v>
      </c>
      <c r="K196" s="65">
        <f>SUM(K197:K200)</f>
        <v>0</v>
      </c>
      <c r="L196" s="64">
        <f>SUM(L197:L200)</f>
        <v>0</v>
      </c>
    </row>
    <row r="197" spans="1:16" ht="41.25" hidden="1" customHeight="1">
      <c r="A197" s="54">
        <v>3</v>
      </c>
      <c r="B197" s="55">
        <v>1</v>
      </c>
      <c r="C197" s="55">
        <v>2</v>
      </c>
      <c r="D197" s="55">
        <v>1</v>
      </c>
      <c r="E197" s="55">
        <v>1</v>
      </c>
      <c r="F197" s="57">
        <v>2</v>
      </c>
      <c r="G197" s="56" t="s">
        <v>153</v>
      </c>
      <c r="H197" s="43">
        <v>174</v>
      </c>
      <c r="I197" s="61">
        <v>0</v>
      </c>
      <c r="J197" s="61">
        <v>0</v>
      </c>
      <c r="K197" s="61">
        <v>0</v>
      </c>
      <c r="L197" s="61">
        <v>0</v>
      </c>
    </row>
    <row r="198" spans="1:16" ht="14.25" hidden="1" customHeight="1">
      <c r="A198" s="54">
        <v>3</v>
      </c>
      <c r="B198" s="55">
        <v>1</v>
      </c>
      <c r="C198" s="55">
        <v>2</v>
      </c>
      <c r="D198" s="54">
        <v>1</v>
      </c>
      <c r="E198" s="55">
        <v>1</v>
      </c>
      <c r="F198" s="57">
        <v>3</v>
      </c>
      <c r="G198" s="56" t="s">
        <v>154</v>
      </c>
      <c r="H198" s="43">
        <v>175</v>
      </c>
      <c r="I198" s="61">
        <v>0</v>
      </c>
      <c r="J198" s="61">
        <v>0</v>
      </c>
      <c r="K198" s="61">
        <v>0</v>
      </c>
      <c r="L198" s="61">
        <v>0</v>
      </c>
    </row>
    <row r="199" spans="1:16" ht="18.75" hidden="1" customHeight="1">
      <c r="A199" s="54">
        <v>3</v>
      </c>
      <c r="B199" s="55">
        <v>1</v>
      </c>
      <c r="C199" s="55">
        <v>2</v>
      </c>
      <c r="D199" s="54">
        <v>1</v>
      </c>
      <c r="E199" s="55">
        <v>1</v>
      </c>
      <c r="F199" s="57">
        <v>4</v>
      </c>
      <c r="G199" s="56" t="s">
        <v>155</v>
      </c>
      <c r="H199" s="43">
        <v>176</v>
      </c>
      <c r="I199" s="61">
        <v>0</v>
      </c>
      <c r="J199" s="61">
        <v>0</v>
      </c>
      <c r="K199" s="61">
        <v>0</v>
      </c>
      <c r="L199" s="61">
        <v>0</v>
      </c>
    </row>
    <row r="200" spans="1:16" ht="17.25" hidden="1" customHeight="1">
      <c r="A200" s="67">
        <v>3</v>
      </c>
      <c r="B200" s="76">
        <v>1</v>
      </c>
      <c r="C200" s="76">
        <v>2</v>
      </c>
      <c r="D200" s="75">
        <v>1</v>
      </c>
      <c r="E200" s="76">
        <v>1</v>
      </c>
      <c r="F200" s="77">
        <v>5</v>
      </c>
      <c r="G200" s="78" t="s">
        <v>156</v>
      </c>
      <c r="H200" s="43">
        <v>177</v>
      </c>
      <c r="I200" s="61">
        <v>0</v>
      </c>
      <c r="J200" s="61">
        <v>0</v>
      </c>
      <c r="K200" s="61">
        <v>0</v>
      </c>
      <c r="L200" s="104">
        <v>0</v>
      </c>
    </row>
    <row r="201" spans="1:16" ht="15" hidden="1" customHeight="1">
      <c r="A201" s="54">
        <v>3</v>
      </c>
      <c r="B201" s="55">
        <v>1</v>
      </c>
      <c r="C201" s="55">
        <v>3</v>
      </c>
      <c r="D201" s="54"/>
      <c r="E201" s="55"/>
      <c r="F201" s="57"/>
      <c r="G201" s="56" t="s">
        <v>157</v>
      </c>
      <c r="H201" s="43">
        <v>178</v>
      </c>
      <c r="I201" s="44">
        <f>SUM(I202+I205)</f>
        <v>0</v>
      </c>
      <c r="J201" s="84">
        <f>SUM(J202+J205)</f>
        <v>0</v>
      </c>
      <c r="K201" s="45">
        <f>SUM(K202+K205)</f>
        <v>0</v>
      </c>
      <c r="L201" s="44">
        <f>SUM(L202+L205)</f>
        <v>0</v>
      </c>
    </row>
    <row r="202" spans="1:16" ht="27.75" hidden="1" customHeight="1">
      <c r="A202" s="49">
        <v>3</v>
      </c>
      <c r="B202" s="47">
        <v>1</v>
      </c>
      <c r="C202" s="47">
        <v>3</v>
      </c>
      <c r="D202" s="49">
        <v>1</v>
      </c>
      <c r="E202" s="54"/>
      <c r="F202" s="50"/>
      <c r="G202" s="48" t="s">
        <v>158</v>
      </c>
      <c r="H202" s="43">
        <v>179</v>
      </c>
      <c r="I202" s="64">
        <f t="shared" ref="I202:L203" si="21">I203</f>
        <v>0</v>
      </c>
      <c r="J202" s="85">
        <f t="shared" si="21"/>
        <v>0</v>
      </c>
      <c r="K202" s="65">
        <f t="shared" si="21"/>
        <v>0</v>
      </c>
      <c r="L202" s="64">
        <f t="shared" si="21"/>
        <v>0</v>
      </c>
    </row>
    <row r="203" spans="1:16" ht="30.75" hidden="1" customHeight="1">
      <c r="A203" s="54">
        <v>3</v>
      </c>
      <c r="B203" s="55">
        <v>1</v>
      </c>
      <c r="C203" s="55">
        <v>3</v>
      </c>
      <c r="D203" s="54">
        <v>1</v>
      </c>
      <c r="E203" s="54">
        <v>1</v>
      </c>
      <c r="F203" s="57"/>
      <c r="G203" s="48" t="s">
        <v>158</v>
      </c>
      <c r="H203" s="43">
        <v>180</v>
      </c>
      <c r="I203" s="44">
        <f t="shared" si="21"/>
        <v>0</v>
      </c>
      <c r="J203" s="84">
        <f t="shared" si="21"/>
        <v>0</v>
      </c>
      <c r="K203" s="45">
        <f t="shared" si="21"/>
        <v>0</v>
      </c>
      <c r="L203" s="44">
        <f t="shared" si="21"/>
        <v>0</v>
      </c>
    </row>
    <row r="204" spans="1:16" ht="27.75" hidden="1" customHeight="1">
      <c r="A204" s="54">
        <v>3</v>
      </c>
      <c r="B204" s="56">
        <v>1</v>
      </c>
      <c r="C204" s="54">
        <v>3</v>
      </c>
      <c r="D204" s="55">
        <v>1</v>
      </c>
      <c r="E204" s="55">
        <v>1</v>
      </c>
      <c r="F204" s="57">
        <v>1</v>
      </c>
      <c r="G204" s="48" t="s">
        <v>158</v>
      </c>
      <c r="H204" s="43">
        <v>181</v>
      </c>
      <c r="I204" s="104">
        <v>0</v>
      </c>
      <c r="J204" s="104">
        <v>0</v>
      </c>
      <c r="K204" s="104">
        <v>0</v>
      </c>
      <c r="L204" s="104">
        <v>0</v>
      </c>
    </row>
    <row r="205" spans="1:16" ht="15" hidden="1" customHeight="1">
      <c r="A205" s="54">
        <v>3</v>
      </c>
      <c r="B205" s="56">
        <v>1</v>
      </c>
      <c r="C205" s="54">
        <v>3</v>
      </c>
      <c r="D205" s="55">
        <v>2</v>
      </c>
      <c r="E205" s="55"/>
      <c r="F205" s="57"/>
      <c r="G205" s="56" t="s">
        <v>159</v>
      </c>
      <c r="H205" s="43">
        <v>182</v>
      </c>
      <c r="I205" s="44">
        <f>I206</f>
        <v>0</v>
      </c>
      <c r="J205" s="84">
        <f>J206</f>
        <v>0</v>
      </c>
      <c r="K205" s="45">
        <f>K206</f>
        <v>0</v>
      </c>
      <c r="L205" s="44">
        <f>L206</f>
        <v>0</v>
      </c>
    </row>
    <row r="206" spans="1:16" ht="15.75" hidden="1" customHeight="1">
      <c r="A206" s="49">
        <v>3</v>
      </c>
      <c r="B206" s="48">
        <v>1</v>
      </c>
      <c r="C206" s="49">
        <v>3</v>
      </c>
      <c r="D206" s="47">
        <v>2</v>
      </c>
      <c r="E206" s="47">
        <v>1</v>
      </c>
      <c r="F206" s="50"/>
      <c r="G206" s="56" t="s">
        <v>159</v>
      </c>
      <c r="H206" s="43">
        <v>183</v>
      </c>
      <c r="I206" s="44">
        <f>SUM(I207:I212)</f>
        <v>0</v>
      </c>
      <c r="J206" s="44">
        <f>SUM(J207:J212)</f>
        <v>0</v>
      </c>
      <c r="K206" s="44">
        <f>SUM(K207:K212)</f>
        <v>0</v>
      </c>
      <c r="L206" s="44">
        <f>SUM(L207:L212)</f>
        <v>0</v>
      </c>
      <c r="M206" s="140"/>
      <c r="N206" s="140"/>
      <c r="O206" s="140"/>
      <c r="P206" s="140"/>
    </row>
    <row r="207" spans="1:16" ht="15" hidden="1" customHeight="1">
      <c r="A207" s="54">
        <v>3</v>
      </c>
      <c r="B207" s="56">
        <v>1</v>
      </c>
      <c r="C207" s="54">
        <v>3</v>
      </c>
      <c r="D207" s="55">
        <v>2</v>
      </c>
      <c r="E207" s="55">
        <v>1</v>
      </c>
      <c r="F207" s="57">
        <v>1</v>
      </c>
      <c r="G207" s="56" t="s">
        <v>160</v>
      </c>
      <c r="H207" s="43">
        <v>184</v>
      </c>
      <c r="I207" s="61">
        <v>0</v>
      </c>
      <c r="J207" s="61">
        <v>0</v>
      </c>
      <c r="K207" s="61">
        <v>0</v>
      </c>
      <c r="L207" s="104">
        <v>0</v>
      </c>
    </row>
    <row r="208" spans="1:16" ht="26.25" hidden="1" customHeight="1">
      <c r="A208" s="54">
        <v>3</v>
      </c>
      <c r="B208" s="56">
        <v>1</v>
      </c>
      <c r="C208" s="54">
        <v>3</v>
      </c>
      <c r="D208" s="55">
        <v>2</v>
      </c>
      <c r="E208" s="55">
        <v>1</v>
      </c>
      <c r="F208" s="57">
        <v>2</v>
      </c>
      <c r="G208" s="56" t="s">
        <v>161</v>
      </c>
      <c r="H208" s="43">
        <v>185</v>
      </c>
      <c r="I208" s="61">
        <v>0</v>
      </c>
      <c r="J208" s="61">
        <v>0</v>
      </c>
      <c r="K208" s="61">
        <v>0</v>
      </c>
      <c r="L208" s="61">
        <v>0</v>
      </c>
    </row>
    <row r="209" spans="1:12" ht="16.5" hidden="1" customHeight="1">
      <c r="A209" s="54">
        <v>3</v>
      </c>
      <c r="B209" s="56">
        <v>1</v>
      </c>
      <c r="C209" s="54">
        <v>3</v>
      </c>
      <c r="D209" s="55">
        <v>2</v>
      </c>
      <c r="E209" s="55">
        <v>1</v>
      </c>
      <c r="F209" s="57">
        <v>3</v>
      </c>
      <c r="G209" s="56" t="s">
        <v>162</v>
      </c>
      <c r="H209" s="43">
        <v>186</v>
      </c>
      <c r="I209" s="61">
        <v>0</v>
      </c>
      <c r="J209" s="61">
        <v>0</v>
      </c>
      <c r="K209" s="61">
        <v>0</v>
      </c>
      <c r="L209" s="61">
        <v>0</v>
      </c>
    </row>
    <row r="210" spans="1:12" ht="27.75" hidden="1" customHeight="1">
      <c r="A210" s="54">
        <v>3</v>
      </c>
      <c r="B210" s="56">
        <v>1</v>
      </c>
      <c r="C210" s="54">
        <v>3</v>
      </c>
      <c r="D210" s="55">
        <v>2</v>
      </c>
      <c r="E210" s="55">
        <v>1</v>
      </c>
      <c r="F210" s="57">
        <v>4</v>
      </c>
      <c r="G210" s="56" t="s">
        <v>163</v>
      </c>
      <c r="H210" s="43">
        <v>187</v>
      </c>
      <c r="I210" s="61">
        <v>0</v>
      </c>
      <c r="J210" s="61">
        <v>0</v>
      </c>
      <c r="K210" s="61">
        <v>0</v>
      </c>
      <c r="L210" s="104">
        <v>0</v>
      </c>
    </row>
    <row r="211" spans="1:12" ht="15.75" hidden="1" customHeight="1">
      <c r="A211" s="54">
        <v>3</v>
      </c>
      <c r="B211" s="56">
        <v>1</v>
      </c>
      <c r="C211" s="54">
        <v>3</v>
      </c>
      <c r="D211" s="55">
        <v>2</v>
      </c>
      <c r="E211" s="55">
        <v>1</v>
      </c>
      <c r="F211" s="57">
        <v>5</v>
      </c>
      <c r="G211" s="48" t="s">
        <v>164</v>
      </c>
      <c r="H211" s="43">
        <v>188</v>
      </c>
      <c r="I211" s="61">
        <v>0</v>
      </c>
      <c r="J211" s="61">
        <v>0</v>
      </c>
      <c r="K211" s="61">
        <v>0</v>
      </c>
      <c r="L211" s="61">
        <v>0</v>
      </c>
    </row>
    <row r="212" spans="1:12" ht="13.5" hidden="1" customHeight="1">
      <c r="A212" s="54">
        <v>3</v>
      </c>
      <c r="B212" s="56">
        <v>1</v>
      </c>
      <c r="C212" s="54">
        <v>3</v>
      </c>
      <c r="D212" s="55">
        <v>2</v>
      </c>
      <c r="E212" s="55">
        <v>1</v>
      </c>
      <c r="F212" s="57">
        <v>6</v>
      </c>
      <c r="G212" s="48" t="s">
        <v>159</v>
      </c>
      <c r="H212" s="43">
        <v>189</v>
      </c>
      <c r="I212" s="61">
        <v>0</v>
      </c>
      <c r="J212" s="61">
        <v>0</v>
      </c>
      <c r="K212" s="61">
        <v>0</v>
      </c>
      <c r="L212" s="104">
        <v>0</v>
      </c>
    </row>
    <row r="213" spans="1:12" ht="27" hidden="1" customHeight="1">
      <c r="A213" s="49">
        <v>3</v>
      </c>
      <c r="B213" s="47">
        <v>1</v>
      </c>
      <c r="C213" s="47">
        <v>4</v>
      </c>
      <c r="D213" s="47"/>
      <c r="E213" s="47"/>
      <c r="F213" s="50"/>
      <c r="G213" s="48" t="s">
        <v>165</v>
      </c>
      <c r="H213" s="43">
        <v>190</v>
      </c>
      <c r="I213" s="64">
        <f t="shared" ref="I213:L215" si="22">I214</f>
        <v>0</v>
      </c>
      <c r="J213" s="85">
        <f t="shared" si="22"/>
        <v>0</v>
      </c>
      <c r="K213" s="65">
        <f t="shared" si="22"/>
        <v>0</v>
      </c>
      <c r="L213" s="65">
        <f t="shared" si="22"/>
        <v>0</v>
      </c>
    </row>
    <row r="214" spans="1:12" ht="27" hidden="1" customHeight="1">
      <c r="A214" s="67">
        <v>3</v>
      </c>
      <c r="B214" s="76">
        <v>1</v>
      </c>
      <c r="C214" s="76">
        <v>4</v>
      </c>
      <c r="D214" s="76">
        <v>1</v>
      </c>
      <c r="E214" s="76"/>
      <c r="F214" s="77"/>
      <c r="G214" s="48" t="s">
        <v>165</v>
      </c>
      <c r="H214" s="43">
        <v>191</v>
      </c>
      <c r="I214" s="71">
        <f t="shared" si="22"/>
        <v>0</v>
      </c>
      <c r="J214" s="97">
        <f t="shared" si="22"/>
        <v>0</v>
      </c>
      <c r="K214" s="72">
        <f t="shared" si="22"/>
        <v>0</v>
      </c>
      <c r="L214" s="72">
        <f t="shared" si="22"/>
        <v>0</v>
      </c>
    </row>
    <row r="215" spans="1:12" ht="27.75" hidden="1" customHeight="1">
      <c r="A215" s="54">
        <v>3</v>
      </c>
      <c r="B215" s="55">
        <v>1</v>
      </c>
      <c r="C215" s="55">
        <v>4</v>
      </c>
      <c r="D215" s="55">
        <v>1</v>
      </c>
      <c r="E215" s="55">
        <v>1</v>
      </c>
      <c r="F215" s="57"/>
      <c r="G215" s="48" t="s">
        <v>166</v>
      </c>
      <c r="H215" s="43">
        <v>192</v>
      </c>
      <c r="I215" s="44">
        <f t="shared" si="22"/>
        <v>0</v>
      </c>
      <c r="J215" s="84">
        <f t="shared" si="22"/>
        <v>0</v>
      </c>
      <c r="K215" s="45">
        <f t="shared" si="22"/>
        <v>0</v>
      </c>
      <c r="L215" s="45">
        <f t="shared" si="22"/>
        <v>0</v>
      </c>
    </row>
    <row r="216" spans="1:12" ht="27" hidden="1" customHeight="1">
      <c r="A216" s="58">
        <v>3</v>
      </c>
      <c r="B216" s="54">
        <v>1</v>
      </c>
      <c r="C216" s="55">
        <v>4</v>
      </c>
      <c r="D216" s="55">
        <v>1</v>
      </c>
      <c r="E216" s="55">
        <v>1</v>
      </c>
      <c r="F216" s="57">
        <v>1</v>
      </c>
      <c r="G216" s="48" t="s">
        <v>166</v>
      </c>
      <c r="H216" s="43">
        <v>193</v>
      </c>
      <c r="I216" s="61">
        <v>0</v>
      </c>
      <c r="J216" s="61">
        <v>0</v>
      </c>
      <c r="K216" s="61">
        <v>0</v>
      </c>
      <c r="L216" s="61">
        <v>0</v>
      </c>
    </row>
    <row r="217" spans="1:12" ht="26.25" hidden="1" customHeight="1">
      <c r="A217" s="58">
        <v>3</v>
      </c>
      <c r="B217" s="55">
        <v>1</v>
      </c>
      <c r="C217" s="55">
        <v>5</v>
      </c>
      <c r="D217" s="55"/>
      <c r="E217" s="55"/>
      <c r="F217" s="57"/>
      <c r="G217" s="56" t="s">
        <v>167</v>
      </c>
      <c r="H217" s="43">
        <v>194</v>
      </c>
      <c r="I217" s="44">
        <f t="shared" ref="I217:L218" si="23">I218</f>
        <v>0</v>
      </c>
      <c r="J217" s="44">
        <f t="shared" si="23"/>
        <v>0</v>
      </c>
      <c r="K217" s="44">
        <f t="shared" si="23"/>
        <v>0</v>
      </c>
      <c r="L217" s="44">
        <f t="shared" si="23"/>
        <v>0</v>
      </c>
    </row>
    <row r="218" spans="1:12" ht="30" hidden="1" customHeight="1">
      <c r="A218" s="58">
        <v>3</v>
      </c>
      <c r="B218" s="55">
        <v>1</v>
      </c>
      <c r="C218" s="55">
        <v>5</v>
      </c>
      <c r="D218" s="55">
        <v>1</v>
      </c>
      <c r="E218" s="55"/>
      <c r="F218" s="57"/>
      <c r="G218" s="56" t="s">
        <v>167</v>
      </c>
      <c r="H218" s="43">
        <v>195</v>
      </c>
      <c r="I218" s="44">
        <f t="shared" si="23"/>
        <v>0</v>
      </c>
      <c r="J218" s="44">
        <f t="shared" si="23"/>
        <v>0</v>
      </c>
      <c r="K218" s="44">
        <f t="shared" si="23"/>
        <v>0</v>
      </c>
      <c r="L218" s="44">
        <f t="shared" si="23"/>
        <v>0</v>
      </c>
    </row>
    <row r="219" spans="1:12" ht="27" hidden="1" customHeight="1">
      <c r="A219" s="58">
        <v>3</v>
      </c>
      <c r="B219" s="55">
        <v>1</v>
      </c>
      <c r="C219" s="55">
        <v>5</v>
      </c>
      <c r="D219" s="55">
        <v>1</v>
      </c>
      <c r="E219" s="55">
        <v>1</v>
      </c>
      <c r="F219" s="57"/>
      <c r="G219" s="56" t="s">
        <v>167</v>
      </c>
      <c r="H219" s="43">
        <v>196</v>
      </c>
      <c r="I219" s="44">
        <f>SUM(I220:I222)</f>
        <v>0</v>
      </c>
      <c r="J219" s="44">
        <f>SUM(J220:J222)</f>
        <v>0</v>
      </c>
      <c r="K219" s="44">
        <f>SUM(K220:K222)</f>
        <v>0</v>
      </c>
      <c r="L219" s="44">
        <f>SUM(L220:L222)</f>
        <v>0</v>
      </c>
    </row>
    <row r="220" spans="1:12" ht="21" hidden="1" customHeight="1">
      <c r="A220" s="58">
        <v>3</v>
      </c>
      <c r="B220" s="55">
        <v>1</v>
      </c>
      <c r="C220" s="55">
        <v>5</v>
      </c>
      <c r="D220" s="55">
        <v>1</v>
      </c>
      <c r="E220" s="55">
        <v>1</v>
      </c>
      <c r="F220" s="57">
        <v>1</v>
      </c>
      <c r="G220" s="106" t="s">
        <v>168</v>
      </c>
      <c r="H220" s="43">
        <v>197</v>
      </c>
      <c r="I220" s="61">
        <v>0</v>
      </c>
      <c r="J220" s="61">
        <v>0</v>
      </c>
      <c r="K220" s="61">
        <v>0</v>
      </c>
      <c r="L220" s="61">
        <v>0</v>
      </c>
    </row>
    <row r="221" spans="1:12" ht="25.5" hidden="1" customHeight="1">
      <c r="A221" s="58">
        <v>3</v>
      </c>
      <c r="B221" s="55">
        <v>1</v>
      </c>
      <c r="C221" s="55">
        <v>5</v>
      </c>
      <c r="D221" s="55">
        <v>1</v>
      </c>
      <c r="E221" s="55">
        <v>1</v>
      </c>
      <c r="F221" s="57">
        <v>2</v>
      </c>
      <c r="G221" s="106" t="s">
        <v>169</v>
      </c>
      <c r="H221" s="43">
        <v>198</v>
      </c>
      <c r="I221" s="61">
        <v>0</v>
      </c>
      <c r="J221" s="61">
        <v>0</v>
      </c>
      <c r="K221" s="61">
        <v>0</v>
      </c>
      <c r="L221" s="61">
        <v>0</v>
      </c>
    </row>
    <row r="222" spans="1:12" ht="28.5" hidden="1" customHeight="1">
      <c r="A222" s="58">
        <v>3</v>
      </c>
      <c r="B222" s="55">
        <v>1</v>
      </c>
      <c r="C222" s="55">
        <v>5</v>
      </c>
      <c r="D222" s="55">
        <v>1</v>
      </c>
      <c r="E222" s="55">
        <v>1</v>
      </c>
      <c r="F222" s="57">
        <v>3</v>
      </c>
      <c r="G222" s="106" t="s">
        <v>170</v>
      </c>
      <c r="H222" s="43">
        <v>199</v>
      </c>
      <c r="I222" s="61">
        <v>0</v>
      </c>
      <c r="J222" s="61">
        <v>0</v>
      </c>
      <c r="K222" s="61">
        <v>0</v>
      </c>
      <c r="L222" s="61">
        <v>0</v>
      </c>
    </row>
    <row r="223" spans="1:12" s="1" customFormat="1" ht="41.25" hidden="1" customHeight="1">
      <c r="A223" s="39">
        <v>3</v>
      </c>
      <c r="B223" s="40">
        <v>2</v>
      </c>
      <c r="C223" s="40"/>
      <c r="D223" s="40"/>
      <c r="E223" s="40"/>
      <c r="F223" s="42"/>
      <c r="G223" s="41" t="s">
        <v>171</v>
      </c>
      <c r="H223" s="43">
        <v>200</v>
      </c>
      <c r="I223" s="44">
        <f>SUM(I224+I256)</f>
        <v>0</v>
      </c>
      <c r="J223" s="84">
        <f>SUM(J224+J256)</f>
        <v>0</v>
      </c>
      <c r="K223" s="45">
        <f>SUM(K224+K256)</f>
        <v>0</v>
      </c>
      <c r="L223" s="45">
        <f>SUM(L224+L256)</f>
        <v>0</v>
      </c>
    </row>
    <row r="224" spans="1:12" ht="26.25" hidden="1" customHeight="1">
      <c r="A224" s="67">
        <v>3</v>
      </c>
      <c r="B224" s="75">
        <v>2</v>
      </c>
      <c r="C224" s="76">
        <v>1</v>
      </c>
      <c r="D224" s="76"/>
      <c r="E224" s="76"/>
      <c r="F224" s="77"/>
      <c r="G224" s="78" t="s">
        <v>172</v>
      </c>
      <c r="H224" s="43">
        <v>201</v>
      </c>
      <c r="I224" s="71">
        <f>SUM(I225+I234+I238+I242+I246+I249+I252)</f>
        <v>0</v>
      </c>
      <c r="J224" s="97">
        <f>SUM(J225+J234+J238+J242+J246+J249+J252)</f>
        <v>0</v>
      </c>
      <c r="K224" s="72">
        <f>SUM(K225+K234+K238+K242+K246+K249+K252)</f>
        <v>0</v>
      </c>
      <c r="L224" s="72">
        <f>SUM(L225+L234+L238+L242+L246+L249+L252)</f>
        <v>0</v>
      </c>
    </row>
    <row r="225" spans="1:12" ht="15.75" hidden="1" customHeight="1">
      <c r="A225" s="54">
        <v>3</v>
      </c>
      <c r="B225" s="55">
        <v>2</v>
      </c>
      <c r="C225" s="55">
        <v>1</v>
      </c>
      <c r="D225" s="55">
        <v>1</v>
      </c>
      <c r="E225" s="55"/>
      <c r="F225" s="57"/>
      <c r="G225" s="56" t="s">
        <v>173</v>
      </c>
      <c r="H225" s="43">
        <v>202</v>
      </c>
      <c r="I225" s="71">
        <f>I226</f>
        <v>0</v>
      </c>
      <c r="J225" s="71">
        <f>J226</f>
        <v>0</v>
      </c>
      <c r="K225" s="71">
        <f>K226</f>
        <v>0</v>
      </c>
      <c r="L225" s="71">
        <f>L226</f>
        <v>0</v>
      </c>
    </row>
    <row r="226" spans="1:12" ht="12" hidden="1" customHeight="1">
      <c r="A226" s="54">
        <v>3</v>
      </c>
      <c r="B226" s="54">
        <v>2</v>
      </c>
      <c r="C226" s="55">
        <v>1</v>
      </c>
      <c r="D226" s="55">
        <v>1</v>
      </c>
      <c r="E226" s="55">
        <v>1</v>
      </c>
      <c r="F226" s="57"/>
      <c r="G226" s="56" t="s">
        <v>174</v>
      </c>
      <c r="H226" s="43">
        <v>203</v>
      </c>
      <c r="I226" s="44">
        <f>SUM(I227:I227)</f>
        <v>0</v>
      </c>
      <c r="J226" s="84">
        <f>SUM(J227:J227)</f>
        <v>0</v>
      </c>
      <c r="K226" s="45">
        <f>SUM(K227:K227)</f>
        <v>0</v>
      </c>
      <c r="L226" s="45">
        <f>SUM(L227:L227)</f>
        <v>0</v>
      </c>
    </row>
    <row r="227" spans="1:12" ht="14.25" hidden="1" customHeight="1">
      <c r="A227" s="67">
        <v>3</v>
      </c>
      <c r="B227" s="67">
        <v>2</v>
      </c>
      <c r="C227" s="76">
        <v>1</v>
      </c>
      <c r="D227" s="76">
        <v>1</v>
      </c>
      <c r="E227" s="76">
        <v>1</v>
      </c>
      <c r="F227" s="77">
        <v>1</v>
      </c>
      <c r="G227" s="78" t="s">
        <v>174</v>
      </c>
      <c r="H227" s="43">
        <v>204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25" hidden="1" customHeight="1">
      <c r="A228" s="67">
        <v>3</v>
      </c>
      <c r="B228" s="76">
        <v>2</v>
      </c>
      <c r="C228" s="76">
        <v>1</v>
      </c>
      <c r="D228" s="76">
        <v>1</v>
      </c>
      <c r="E228" s="76">
        <v>2</v>
      </c>
      <c r="F228" s="77"/>
      <c r="G228" s="78" t="s">
        <v>175</v>
      </c>
      <c r="H228" s="43">
        <v>205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25" hidden="1" customHeight="1">
      <c r="A229" s="67">
        <v>3</v>
      </c>
      <c r="B229" s="76">
        <v>2</v>
      </c>
      <c r="C229" s="76">
        <v>1</v>
      </c>
      <c r="D229" s="76">
        <v>1</v>
      </c>
      <c r="E229" s="76">
        <v>2</v>
      </c>
      <c r="F229" s="77">
        <v>1</v>
      </c>
      <c r="G229" s="78" t="s">
        <v>176</v>
      </c>
      <c r="H229" s="43">
        <v>206</v>
      </c>
      <c r="I229" s="61">
        <v>0</v>
      </c>
      <c r="J229" s="61">
        <v>0</v>
      </c>
      <c r="K229" s="61">
        <v>0</v>
      </c>
      <c r="L229" s="61">
        <v>0</v>
      </c>
    </row>
    <row r="230" spans="1:12" ht="14.25" hidden="1" customHeight="1">
      <c r="A230" s="67">
        <v>3</v>
      </c>
      <c r="B230" s="76">
        <v>2</v>
      </c>
      <c r="C230" s="76">
        <v>1</v>
      </c>
      <c r="D230" s="76">
        <v>1</v>
      </c>
      <c r="E230" s="76">
        <v>2</v>
      </c>
      <c r="F230" s="77">
        <v>2</v>
      </c>
      <c r="G230" s="78" t="s">
        <v>177</v>
      </c>
      <c r="H230" s="43">
        <v>207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25" hidden="1" customHeight="1">
      <c r="A231" s="67">
        <v>3</v>
      </c>
      <c r="B231" s="76">
        <v>2</v>
      </c>
      <c r="C231" s="76">
        <v>1</v>
      </c>
      <c r="D231" s="76">
        <v>1</v>
      </c>
      <c r="E231" s="76">
        <v>3</v>
      </c>
      <c r="F231" s="109"/>
      <c r="G231" s="78" t="s">
        <v>178</v>
      </c>
      <c r="H231" s="43">
        <v>208</v>
      </c>
      <c r="I231" s="44">
        <f>SUM(I232:I233)</f>
        <v>0</v>
      </c>
      <c r="J231" s="44">
        <f>SUM(J232:J233)</f>
        <v>0</v>
      </c>
      <c r="K231" s="44">
        <f>SUM(K232:K233)</f>
        <v>0</v>
      </c>
      <c r="L231" s="44">
        <f>SUM(L232:L233)</f>
        <v>0</v>
      </c>
    </row>
    <row r="232" spans="1:12" ht="14.25" hidden="1" customHeight="1">
      <c r="A232" s="67">
        <v>3</v>
      </c>
      <c r="B232" s="76">
        <v>2</v>
      </c>
      <c r="C232" s="76">
        <v>1</v>
      </c>
      <c r="D232" s="76">
        <v>1</v>
      </c>
      <c r="E232" s="76">
        <v>3</v>
      </c>
      <c r="F232" s="77">
        <v>1</v>
      </c>
      <c r="G232" s="78" t="s">
        <v>179</v>
      </c>
      <c r="H232" s="43">
        <v>209</v>
      </c>
      <c r="I232" s="61">
        <v>0</v>
      </c>
      <c r="J232" s="61">
        <v>0</v>
      </c>
      <c r="K232" s="61">
        <v>0</v>
      </c>
      <c r="L232" s="61">
        <v>0</v>
      </c>
    </row>
    <row r="233" spans="1:12" ht="14.25" hidden="1" customHeight="1">
      <c r="A233" s="67">
        <v>3</v>
      </c>
      <c r="B233" s="76">
        <v>2</v>
      </c>
      <c r="C233" s="76">
        <v>1</v>
      </c>
      <c r="D233" s="76">
        <v>1</v>
      </c>
      <c r="E233" s="76">
        <v>3</v>
      </c>
      <c r="F233" s="77">
        <v>2</v>
      </c>
      <c r="G233" s="78" t="s">
        <v>180</v>
      </c>
      <c r="H233" s="43">
        <v>210</v>
      </c>
      <c r="I233" s="61">
        <v>0</v>
      </c>
      <c r="J233" s="61">
        <v>0</v>
      </c>
      <c r="K233" s="61">
        <v>0</v>
      </c>
      <c r="L233" s="61">
        <v>0</v>
      </c>
    </row>
    <row r="234" spans="1:12" ht="27" hidden="1" customHeight="1">
      <c r="A234" s="54">
        <v>3</v>
      </c>
      <c r="B234" s="55">
        <v>2</v>
      </c>
      <c r="C234" s="55">
        <v>1</v>
      </c>
      <c r="D234" s="55">
        <v>2</v>
      </c>
      <c r="E234" s="55"/>
      <c r="F234" s="57"/>
      <c r="G234" s="56" t="s">
        <v>181</v>
      </c>
      <c r="H234" s="43">
        <v>211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25" hidden="1" customHeight="1">
      <c r="A235" s="54">
        <v>3</v>
      </c>
      <c r="B235" s="55">
        <v>2</v>
      </c>
      <c r="C235" s="55">
        <v>1</v>
      </c>
      <c r="D235" s="55">
        <v>2</v>
      </c>
      <c r="E235" s="55">
        <v>1</v>
      </c>
      <c r="F235" s="57"/>
      <c r="G235" s="56" t="s">
        <v>181</v>
      </c>
      <c r="H235" s="43">
        <v>212</v>
      </c>
      <c r="I235" s="44">
        <f>SUM(I236:I237)</f>
        <v>0</v>
      </c>
      <c r="J235" s="84">
        <f>SUM(J236:J237)</f>
        <v>0</v>
      </c>
      <c r="K235" s="45">
        <f>SUM(K236:K237)</f>
        <v>0</v>
      </c>
      <c r="L235" s="45">
        <f>SUM(L236:L237)</f>
        <v>0</v>
      </c>
    </row>
    <row r="236" spans="1:12" ht="27" hidden="1" customHeight="1">
      <c r="A236" s="67">
        <v>3</v>
      </c>
      <c r="B236" s="75">
        <v>2</v>
      </c>
      <c r="C236" s="76">
        <v>1</v>
      </c>
      <c r="D236" s="76">
        <v>2</v>
      </c>
      <c r="E236" s="76">
        <v>1</v>
      </c>
      <c r="F236" s="77">
        <v>1</v>
      </c>
      <c r="G236" s="78" t="s">
        <v>182</v>
      </c>
      <c r="H236" s="43">
        <v>213</v>
      </c>
      <c r="I236" s="61">
        <v>0</v>
      </c>
      <c r="J236" s="61">
        <v>0</v>
      </c>
      <c r="K236" s="61">
        <v>0</v>
      </c>
      <c r="L236" s="61">
        <v>0</v>
      </c>
    </row>
    <row r="237" spans="1:12" ht="25.5" hidden="1" customHeight="1">
      <c r="A237" s="54">
        <v>3</v>
      </c>
      <c r="B237" s="55">
        <v>2</v>
      </c>
      <c r="C237" s="55">
        <v>1</v>
      </c>
      <c r="D237" s="55">
        <v>2</v>
      </c>
      <c r="E237" s="55">
        <v>1</v>
      </c>
      <c r="F237" s="57">
        <v>2</v>
      </c>
      <c r="G237" s="56" t="s">
        <v>183</v>
      </c>
      <c r="H237" s="43">
        <v>214</v>
      </c>
      <c r="I237" s="61">
        <v>0</v>
      </c>
      <c r="J237" s="61">
        <v>0</v>
      </c>
      <c r="K237" s="61">
        <v>0</v>
      </c>
      <c r="L237" s="61">
        <v>0</v>
      </c>
    </row>
    <row r="238" spans="1:12" ht="26.25" hidden="1" customHeight="1">
      <c r="A238" s="49">
        <v>3</v>
      </c>
      <c r="B238" s="47">
        <v>2</v>
      </c>
      <c r="C238" s="47">
        <v>1</v>
      </c>
      <c r="D238" s="47">
        <v>3</v>
      </c>
      <c r="E238" s="47"/>
      <c r="F238" s="50"/>
      <c r="G238" s="48" t="s">
        <v>184</v>
      </c>
      <c r="H238" s="43">
        <v>215</v>
      </c>
      <c r="I238" s="64">
        <f>I239</f>
        <v>0</v>
      </c>
      <c r="J238" s="85">
        <f>J239</f>
        <v>0</v>
      </c>
      <c r="K238" s="65">
        <f>K239</f>
        <v>0</v>
      </c>
      <c r="L238" s="65">
        <f>L239</f>
        <v>0</v>
      </c>
    </row>
    <row r="239" spans="1:12" ht="29.25" hidden="1" customHeight="1">
      <c r="A239" s="54">
        <v>3</v>
      </c>
      <c r="B239" s="55">
        <v>2</v>
      </c>
      <c r="C239" s="55">
        <v>1</v>
      </c>
      <c r="D239" s="55">
        <v>3</v>
      </c>
      <c r="E239" s="55">
        <v>1</v>
      </c>
      <c r="F239" s="57"/>
      <c r="G239" s="48" t="s">
        <v>184</v>
      </c>
      <c r="H239" s="43">
        <v>216</v>
      </c>
      <c r="I239" s="44">
        <f>I240+I241</f>
        <v>0</v>
      </c>
      <c r="J239" s="44">
        <f>J240+J241</f>
        <v>0</v>
      </c>
      <c r="K239" s="44">
        <f>K240+K241</f>
        <v>0</v>
      </c>
      <c r="L239" s="44">
        <f>L240+L241</f>
        <v>0</v>
      </c>
    </row>
    <row r="240" spans="1:12" ht="30" hidden="1" customHeight="1">
      <c r="A240" s="54">
        <v>3</v>
      </c>
      <c r="B240" s="55">
        <v>2</v>
      </c>
      <c r="C240" s="55">
        <v>1</v>
      </c>
      <c r="D240" s="55">
        <v>3</v>
      </c>
      <c r="E240" s="55">
        <v>1</v>
      </c>
      <c r="F240" s="57">
        <v>1</v>
      </c>
      <c r="G240" s="56" t="s">
        <v>185</v>
      </c>
      <c r="H240" s="43">
        <v>217</v>
      </c>
      <c r="I240" s="61">
        <v>0</v>
      </c>
      <c r="J240" s="61">
        <v>0</v>
      </c>
      <c r="K240" s="61">
        <v>0</v>
      </c>
      <c r="L240" s="61">
        <v>0</v>
      </c>
    </row>
    <row r="241" spans="1:12" ht="27.75" hidden="1" customHeight="1">
      <c r="A241" s="54">
        <v>3</v>
      </c>
      <c r="B241" s="55">
        <v>2</v>
      </c>
      <c r="C241" s="55">
        <v>1</v>
      </c>
      <c r="D241" s="55">
        <v>3</v>
      </c>
      <c r="E241" s="55">
        <v>1</v>
      </c>
      <c r="F241" s="57">
        <v>2</v>
      </c>
      <c r="G241" s="56" t="s">
        <v>186</v>
      </c>
      <c r="H241" s="43">
        <v>218</v>
      </c>
      <c r="I241" s="104">
        <v>0</v>
      </c>
      <c r="J241" s="101">
        <v>0</v>
      </c>
      <c r="K241" s="104">
        <v>0</v>
      </c>
      <c r="L241" s="104">
        <v>0</v>
      </c>
    </row>
    <row r="242" spans="1:12" ht="12" hidden="1" customHeight="1">
      <c r="A242" s="54">
        <v>3</v>
      </c>
      <c r="B242" s="55">
        <v>2</v>
      </c>
      <c r="C242" s="55">
        <v>1</v>
      </c>
      <c r="D242" s="55">
        <v>4</v>
      </c>
      <c r="E242" s="55"/>
      <c r="F242" s="57"/>
      <c r="G242" s="56" t="s">
        <v>187</v>
      </c>
      <c r="H242" s="43">
        <v>219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14.25" hidden="1" customHeight="1">
      <c r="A243" s="49">
        <v>3</v>
      </c>
      <c r="B243" s="47">
        <v>2</v>
      </c>
      <c r="C243" s="47">
        <v>1</v>
      </c>
      <c r="D243" s="47">
        <v>4</v>
      </c>
      <c r="E243" s="47">
        <v>1</v>
      </c>
      <c r="F243" s="50"/>
      <c r="G243" s="48" t="s">
        <v>187</v>
      </c>
      <c r="H243" s="43">
        <v>220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1</v>
      </c>
      <c r="D244" s="55">
        <v>4</v>
      </c>
      <c r="E244" s="55">
        <v>1</v>
      </c>
      <c r="F244" s="57">
        <v>1</v>
      </c>
      <c r="G244" s="56" t="s">
        <v>188</v>
      </c>
      <c r="H244" s="43">
        <v>221</v>
      </c>
      <c r="I244" s="61">
        <v>0</v>
      </c>
      <c r="J244" s="61">
        <v>0</v>
      </c>
      <c r="K244" s="61">
        <v>0</v>
      </c>
      <c r="L244" s="61">
        <v>0</v>
      </c>
    </row>
    <row r="245" spans="1:12" ht="18.75" hidden="1" customHeight="1">
      <c r="A245" s="54">
        <v>3</v>
      </c>
      <c r="B245" s="55">
        <v>2</v>
      </c>
      <c r="C245" s="55">
        <v>1</v>
      </c>
      <c r="D245" s="55">
        <v>4</v>
      </c>
      <c r="E245" s="55">
        <v>1</v>
      </c>
      <c r="F245" s="57">
        <v>2</v>
      </c>
      <c r="G245" s="56" t="s">
        <v>189</v>
      </c>
      <c r="H245" s="43">
        <v>222</v>
      </c>
      <c r="I245" s="61">
        <v>0</v>
      </c>
      <c r="J245" s="61">
        <v>0</v>
      </c>
      <c r="K245" s="61">
        <v>0</v>
      </c>
      <c r="L245" s="61">
        <v>0</v>
      </c>
    </row>
    <row r="246" spans="1:12" ht="14.4" hidden="1" customHeight="1">
      <c r="A246" s="54">
        <v>3</v>
      </c>
      <c r="B246" s="55">
        <v>2</v>
      </c>
      <c r="C246" s="55">
        <v>1</v>
      </c>
      <c r="D246" s="55">
        <v>5</v>
      </c>
      <c r="E246" s="55"/>
      <c r="F246" s="57"/>
      <c r="G246" s="56" t="s">
        <v>190</v>
      </c>
      <c r="H246" s="43">
        <v>223</v>
      </c>
      <c r="I246" s="44">
        <f t="shared" ref="I246:L247" si="24">I247</f>
        <v>0</v>
      </c>
      <c r="J246" s="84">
        <f t="shared" si="24"/>
        <v>0</v>
      </c>
      <c r="K246" s="45">
        <f t="shared" si="24"/>
        <v>0</v>
      </c>
      <c r="L246" s="45">
        <f t="shared" si="24"/>
        <v>0</v>
      </c>
    </row>
    <row r="247" spans="1:12" ht="16.5" hidden="1" customHeight="1">
      <c r="A247" s="54">
        <v>3</v>
      </c>
      <c r="B247" s="55">
        <v>2</v>
      </c>
      <c r="C247" s="55">
        <v>1</v>
      </c>
      <c r="D247" s="55">
        <v>5</v>
      </c>
      <c r="E247" s="55">
        <v>1</v>
      </c>
      <c r="F247" s="57"/>
      <c r="G247" s="56" t="s">
        <v>190</v>
      </c>
      <c r="H247" s="43">
        <v>224</v>
      </c>
      <c r="I247" s="45">
        <f t="shared" si="24"/>
        <v>0</v>
      </c>
      <c r="J247" s="84">
        <f t="shared" si="24"/>
        <v>0</v>
      </c>
      <c r="K247" s="45">
        <f t="shared" si="24"/>
        <v>0</v>
      </c>
      <c r="L247" s="45">
        <f t="shared" si="24"/>
        <v>0</v>
      </c>
    </row>
    <row r="248" spans="1:12" ht="14.4" hidden="1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7">
        <v>1</v>
      </c>
      <c r="G248" s="56" t="s">
        <v>190</v>
      </c>
      <c r="H248" s="43">
        <v>225</v>
      </c>
      <c r="I248" s="104">
        <v>0</v>
      </c>
      <c r="J248" s="104">
        <v>0</v>
      </c>
      <c r="K248" s="104">
        <v>0</v>
      </c>
      <c r="L248" s="104">
        <v>0</v>
      </c>
    </row>
    <row r="249" spans="1:12" ht="14.4" hidden="1" customHeight="1">
      <c r="A249" s="54">
        <v>3</v>
      </c>
      <c r="B249" s="55">
        <v>2</v>
      </c>
      <c r="C249" s="55">
        <v>1</v>
      </c>
      <c r="D249" s="55">
        <v>6</v>
      </c>
      <c r="E249" s="55"/>
      <c r="F249" s="57"/>
      <c r="G249" s="56" t="s">
        <v>191</v>
      </c>
      <c r="H249" s="43">
        <v>226</v>
      </c>
      <c r="I249" s="44">
        <f t="shared" ref="I249:L250" si="25">I250</f>
        <v>0</v>
      </c>
      <c r="J249" s="84">
        <f t="shared" si="25"/>
        <v>0</v>
      </c>
      <c r="K249" s="45">
        <f t="shared" si="25"/>
        <v>0</v>
      </c>
      <c r="L249" s="45">
        <f t="shared" si="25"/>
        <v>0</v>
      </c>
    </row>
    <row r="250" spans="1:12" ht="14.4" hidden="1" customHeight="1">
      <c r="A250" s="54">
        <v>3</v>
      </c>
      <c r="B250" s="54">
        <v>2</v>
      </c>
      <c r="C250" s="55">
        <v>1</v>
      </c>
      <c r="D250" s="55">
        <v>6</v>
      </c>
      <c r="E250" s="55">
        <v>1</v>
      </c>
      <c r="F250" s="57"/>
      <c r="G250" s="56" t="s">
        <v>191</v>
      </c>
      <c r="H250" s="43">
        <v>227</v>
      </c>
      <c r="I250" s="44">
        <f t="shared" si="25"/>
        <v>0</v>
      </c>
      <c r="J250" s="84">
        <f t="shared" si="25"/>
        <v>0</v>
      </c>
      <c r="K250" s="45">
        <f t="shared" si="25"/>
        <v>0</v>
      </c>
      <c r="L250" s="45">
        <f t="shared" si="25"/>
        <v>0</v>
      </c>
    </row>
    <row r="251" spans="1:12" ht="15.75" hidden="1" customHeight="1">
      <c r="A251" s="49">
        <v>3</v>
      </c>
      <c r="B251" s="49">
        <v>2</v>
      </c>
      <c r="C251" s="55">
        <v>1</v>
      </c>
      <c r="D251" s="55">
        <v>6</v>
      </c>
      <c r="E251" s="55">
        <v>1</v>
      </c>
      <c r="F251" s="57">
        <v>1</v>
      </c>
      <c r="G251" s="56" t="s">
        <v>191</v>
      </c>
      <c r="H251" s="43">
        <v>228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3.5" hidden="1" customHeight="1">
      <c r="A252" s="54">
        <v>3</v>
      </c>
      <c r="B252" s="54">
        <v>2</v>
      </c>
      <c r="C252" s="55">
        <v>1</v>
      </c>
      <c r="D252" s="55">
        <v>7</v>
      </c>
      <c r="E252" s="55"/>
      <c r="F252" s="57"/>
      <c r="G252" s="56" t="s">
        <v>192</v>
      </c>
      <c r="H252" s="43">
        <v>229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1</v>
      </c>
      <c r="D253" s="55">
        <v>7</v>
      </c>
      <c r="E253" s="55">
        <v>1</v>
      </c>
      <c r="F253" s="57"/>
      <c r="G253" s="56" t="s">
        <v>192</v>
      </c>
      <c r="H253" s="43">
        <v>230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27" hidden="1" customHeight="1">
      <c r="A254" s="54">
        <v>3</v>
      </c>
      <c r="B254" s="55">
        <v>2</v>
      </c>
      <c r="C254" s="55">
        <v>1</v>
      </c>
      <c r="D254" s="55">
        <v>7</v>
      </c>
      <c r="E254" s="55">
        <v>1</v>
      </c>
      <c r="F254" s="57">
        <v>1</v>
      </c>
      <c r="G254" s="56" t="s">
        <v>193</v>
      </c>
      <c r="H254" s="43">
        <v>231</v>
      </c>
      <c r="I254" s="60">
        <v>0</v>
      </c>
      <c r="J254" s="61">
        <v>0</v>
      </c>
      <c r="K254" s="61">
        <v>0</v>
      </c>
      <c r="L254" s="61">
        <v>0</v>
      </c>
    </row>
    <row r="255" spans="1:12" ht="24.75" hidden="1" customHeight="1">
      <c r="A255" s="54">
        <v>3</v>
      </c>
      <c r="B255" s="55">
        <v>2</v>
      </c>
      <c r="C255" s="55">
        <v>1</v>
      </c>
      <c r="D255" s="55">
        <v>7</v>
      </c>
      <c r="E255" s="55">
        <v>1</v>
      </c>
      <c r="F255" s="57">
        <v>2</v>
      </c>
      <c r="G255" s="56" t="s">
        <v>194</v>
      </c>
      <c r="H255" s="43">
        <v>232</v>
      </c>
      <c r="I255" s="61">
        <v>0</v>
      </c>
      <c r="J255" s="61">
        <v>0</v>
      </c>
      <c r="K255" s="61">
        <v>0</v>
      </c>
      <c r="L255" s="61">
        <v>0</v>
      </c>
    </row>
    <row r="256" spans="1:12" ht="38.25" hidden="1" customHeight="1">
      <c r="A256" s="54">
        <v>3</v>
      </c>
      <c r="B256" s="55">
        <v>2</v>
      </c>
      <c r="C256" s="55">
        <v>2</v>
      </c>
      <c r="D256" s="110"/>
      <c r="E256" s="110"/>
      <c r="F256" s="111"/>
      <c r="G256" s="56" t="s">
        <v>195</v>
      </c>
      <c r="H256" s="43">
        <v>233</v>
      </c>
      <c r="I256" s="44">
        <f>SUM(I257+I266+I270+I274+I278+I281+I284)</f>
        <v>0</v>
      </c>
      <c r="J256" s="84">
        <f>SUM(J257+J266+J270+J274+J278+J281+J284)</f>
        <v>0</v>
      </c>
      <c r="K256" s="45">
        <f>SUM(K257+K266+K270+K274+K278+K281+K284)</f>
        <v>0</v>
      </c>
      <c r="L256" s="45">
        <f>SUM(L257+L266+L270+L274+L278+L281+L284)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1</v>
      </c>
      <c r="E257" s="55"/>
      <c r="F257" s="57"/>
      <c r="G257" s="56" t="s">
        <v>196</v>
      </c>
      <c r="H257" s="43">
        <v>234</v>
      </c>
      <c r="I257" s="44">
        <f>I258</f>
        <v>0</v>
      </c>
      <c r="J257" s="44">
        <f>J258</f>
        <v>0</v>
      </c>
      <c r="K257" s="44">
        <f>K258</f>
        <v>0</v>
      </c>
      <c r="L257" s="44">
        <f>L258</f>
        <v>0</v>
      </c>
    </row>
    <row r="258" spans="1:12" ht="14.4" hidden="1" customHeight="1">
      <c r="A258" s="58">
        <v>3</v>
      </c>
      <c r="B258" s="54">
        <v>2</v>
      </c>
      <c r="C258" s="55">
        <v>2</v>
      </c>
      <c r="D258" s="55">
        <v>1</v>
      </c>
      <c r="E258" s="55">
        <v>1</v>
      </c>
      <c r="F258" s="57"/>
      <c r="G258" s="56" t="s">
        <v>174</v>
      </c>
      <c r="H258" s="43">
        <v>235</v>
      </c>
      <c r="I258" s="44">
        <f>SUM(I259)</f>
        <v>0</v>
      </c>
      <c r="J258" s="44">
        <f>SUM(J259)</f>
        <v>0</v>
      </c>
      <c r="K258" s="44">
        <f>SUM(K259)</f>
        <v>0</v>
      </c>
      <c r="L258" s="44">
        <f>SUM(L259)</f>
        <v>0</v>
      </c>
    </row>
    <row r="259" spans="1:12" ht="14.4" hidden="1" customHeight="1">
      <c r="A259" s="58">
        <v>3</v>
      </c>
      <c r="B259" s="54">
        <v>2</v>
      </c>
      <c r="C259" s="55">
        <v>2</v>
      </c>
      <c r="D259" s="55">
        <v>1</v>
      </c>
      <c r="E259" s="55">
        <v>1</v>
      </c>
      <c r="F259" s="57">
        <v>1</v>
      </c>
      <c r="G259" s="56" t="s">
        <v>174</v>
      </c>
      <c r="H259" s="43">
        <v>236</v>
      </c>
      <c r="I259" s="61">
        <v>0</v>
      </c>
      <c r="J259" s="61">
        <v>0</v>
      </c>
      <c r="K259" s="61">
        <v>0</v>
      </c>
      <c r="L259" s="61">
        <v>0</v>
      </c>
    </row>
    <row r="260" spans="1:12" ht="15" hidden="1" customHeight="1">
      <c r="A260" s="58">
        <v>3</v>
      </c>
      <c r="B260" s="54">
        <v>2</v>
      </c>
      <c r="C260" s="55">
        <v>2</v>
      </c>
      <c r="D260" s="55">
        <v>1</v>
      </c>
      <c r="E260" s="55">
        <v>2</v>
      </c>
      <c r="F260" s="57"/>
      <c r="G260" s="56" t="s">
        <v>197</v>
      </c>
      <c r="H260" s="43">
        <v>237</v>
      </c>
      <c r="I260" s="44">
        <f>SUM(I261:I262)</f>
        <v>0</v>
      </c>
      <c r="J260" s="44">
        <f>SUM(J261:J262)</f>
        <v>0</v>
      </c>
      <c r="K260" s="44">
        <f>SUM(K261:K262)</f>
        <v>0</v>
      </c>
      <c r="L260" s="44">
        <f>SUM(L261:L262)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1</v>
      </c>
      <c r="E261" s="55">
        <v>2</v>
      </c>
      <c r="F261" s="57">
        <v>1</v>
      </c>
      <c r="G261" s="56" t="s">
        <v>176</v>
      </c>
      <c r="H261" s="43">
        <v>238</v>
      </c>
      <c r="I261" s="61">
        <v>0</v>
      </c>
      <c r="J261" s="60">
        <v>0</v>
      </c>
      <c r="K261" s="61">
        <v>0</v>
      </c>
      <c r="L261" s="61"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1</v>
      </c>
      <c r="E262" s="55">
        <v>2</v>
      </c>
      <c r="F262" s="57">
        <v>2</v>
      </c>
      <c r="G262" s="56" t="s">
        <v>177</v>
      </c>
      <c r="H262" s="43">
        <v>239</v>
      </c>
      <c r="I262" s="61">
        <v>0</v>
      </c>
      <c r="J262" s="60">
        <v>0</v>
      </c>
      <c r="K262" s="61">
        <v>0</v>
      </c>
      <c r="L262" s="61"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1</v>
      </c>
      <c r="E263" s="55">
        <v>3</v>
      </c>
      <c r="F263" s="57"/>
      <c r="G263" s="56" t="s">
        <v>178</v>
      </c>
      <c r="H263" s="43">
        <v>240</v>
      </c>
      <c r="I263" s="44">
        <f>SUM(I264:I265)</f>
        <v>0</v>
      </c>
      <c r="J263" s="44">
        <f>SUM(J264:J265)</f>
        <v>0</v>
      </c>
      <c r="K263" s="44">
        <f>SUM(K264:K265)</f>
        <v>0</v>
      </c>
      <c r="L263" s="44">
        <f>SUM(L264:L265)</f>
        <v>0</v>
      </c>
    </row>
    <row r="264" spans="1:12" ht="15" hidden="1" customHeight="1">
      <c r="A264" s="58">
        <v>3</v>
      </c>
      <c r="B264" s="54">
        <v>2</v>
      </c>
      <c r="C264" s="55">
        <v>2</v>
      </c>
      <c r="D264" s="55">
        <v>1</v>
      </c>
      <c r="E264" s="55">
        <v>3</v>
      </c>
      <c r="F264" s="57">
        <v>1</v>
      </c>
      <c r="G264" s="56" t="s">
        <v>179</v>
      </c>
      <c r="H264" s="43">
        <v>241</v>
      </c>
      <c r="I264" s="61">
        <v>0</v>
      </c>
      <c r="J264" s="60">
        <v>0</v>
      </c>
      <c r="K264" s="61">
        <v>0</v>
      </c>
      <c r="L264" s="61">
        <v>0</v>
      </c>
    </row>
    <row r="265" spans="1:12" ht="15" hidden="1" customHeight="1">
      <c r="A265" s="58">
        <v>3</v>
      </c>
      <c r="B265" s="54">
        <v>2</v>
      </c>
      <c r="C265" s="55">
        <v>2</v>
      </c>
      <c r="D265" s="55">
        <v>1</v>
      </c>
      <c r="E265" s="55">
        <v>3</v>
      </c>
      <c r="F265" s="57">
        <v>2</v>
      </c>
      <c r="G265" s="56" t="s">
        <v>198</v>
      </c>
      <c r="H265" s="43">
        <v>242</v>
      </c>
      <c r="I265" s="61">
        <v>0</v>
      </c>
      <c r="J265" s="60">
        <v>0</v>
      </c>
      <c r="K265" s="61">
        <v>0</v>
      </c>
      <c r="L265" s="61">
        <v>0</v>
      </c>
    </row>
    <row r="266" spans="1:12" ht="25.5" hidden="1" customHeight="1">
      <c r="A266" s="58">
        <v>3</v>
      </c>
      <c r="B266" s="54">
        <v>2</v>
      </c>
      <c r="C266" s="55">
        <v>2</v>
      </c>
      <c r="D266" s="55">
        <v>2</v>
      </c>
      <c r="E266" s="55"/>
      <c r="F266" s="57"/>
      <c r="G266" s="56" t="s">
        <v>199</v>
      </c>
      <c r="H266" s="43">
        <v>243</v>
      </c>
      <c r="I266" s="44">
        <f>I267</f>
        <v>0</v>
      </c>
      <c r="J266" s="45">
        <f>J267</f>
        <v>0</v>
      </c>
      <c r="K266" s="44">
        <f>K267</f>
        <v>0</v>
      </c>
      <c r="L266" s="45">
        <f>L267</f>
        <v>0</v>
      </c>
    </row>
    <row r="267" spans="1:12" ht="20.25" hidden="1" customHeight="1">
      <c r="A267" s="54">
        <v>3</v>
      </c>
      <c r="B267" s="55">
        <v>2</v>
      </c>
      <c r="C267" s="47">
        <v>2</v>
      </c>
      <c r="D267" s="47">
        <v>2</v>
      </c>
      <c r="E267" s="47">
        <v>1</v>
      </c>
      <c r="F267" s="50"/>
      <c r="G267" s="56" t="s">
        <v>199</v>
      </c>
      <c r="H267" s="43">
        <v>244</v>
      </c>
      <c r="I267" s="64">
        <f>SUM(I268:I269)</f>
        <v>0</v>
      </c>
      <c r="J267" s="85">
        <f>SUM(J268:J269)</f>
        <v>0</v>
      </c>
      <c r="K267" s="65">
        <f>SUM(K268:K269)</f>
        <v>0</v>
      </c>
      <c r="L267" s="65">
        <f>SUM(L268:L269)</f>
        <v>0</v>
      </c>
    </row>
    <row r="268" spans="1:12" ht="25.5" hidden="1" customHeight="1">
      <c r="A268" s="54">
        <v>3</v>
      </c>
      <c r="B268" s="55">
        <v>2</v>
      </c>
      <c r="C268" s="55">
        <v>2</v>
      </c>
      <c r="D268" s="55">
        <v>2</v>
      </c>
      <c r="E268" s="55">
        <v>1</v>
      </c>
      <c r="F268" s="57">
        <v>1</v>
      </c>
      <c r="G268" s="56" t="s">
        <v>200</v>
      </c>
      <c r="H268" s="43">
        <v>245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4">
        <v>3</v>
      </c>
      <c r="B269" s="55">
        <v>2</v>
      </c>
      <c r="C269" s="55">
        <v>2</v>
      </c>
      <c r="D269" s="55">
        <v>2</v>
      </c>
      <c r="E269" s="55">
        <v>1</v>
      </c>
      <c r="F269" s="57">
        <v>2</v>
      </c>
      <c r="G269" s="58" t="s">
        <v>201</v>
      </c>
      <c r="H269" s="43">
        <v>246</v>
      </c>
      <c r="I269" s="61">
        <v>0</v>
      </c>
      <c r="J269" s="61">
        <v>0</v>
      </c>
      <c r="K269" s="61">
        <v>0</v>
      </c>
      <c r="L269" s="61">
        <v>0</v>
      </c>
    </row>
    <row r="270" spans="1:12" ht="25.5" hidden="1" customHeight="1">
      <c r="A270" s="54">
        <v>3</v>
      </c>
      <c r="B270" s="55">
        <v>2</v>
      </c>
      <c r="C270" s="55">
        <v>2</v>
      </c>
      <c r="D270" s="55">
        <v>3</v>
      </c>
      <c r="E270" s="55"/>
      <c r="F270" s="57"/>
      <c r="G270" s="56" t="s">
        <v>202</v>
      </c>
      <c r="H270" s="43">
        <v>247</v>
      </c>
      <c r="I270" s="44">
        <f>I271</f>
        <v>0</v>
      </c>
      <c r="J270" s="84">
        <f>J271</f>
        <v>0</v>
      </c>
      <c r="K270" s="45">
        <f>K271</f>
        <v>0</v>
      </c>
      <c r="L270" s="45">
        <f>L271</f>
        <v>0</v>
      </c>
    </row>
    <row r="271" spans="1:12" ht="30" hidden="1" customHeight="1">
      <c r="A271" s="49">
        <v>3</v>
      </c>
      <c r="B271" s="55">
        <v>2</v>
      </c>
      <c r="C271" s="55">
        <v>2</v>
      </c>
      <c r="D271" s="55">
        <v>3</v>
      </c>
      <c r="E271" s="55">
        <v>1</v>
      </c>
      <c r="F271" s="57"/>
      <c r="G271" s="56" t="s">
        <v>202</v>
      </c>
      <c r="H271" s="43">
        <v>248</v>
      </c>
      <c r="I271" s="44">
        <f>I272+I273</f>
        <v>0</v>
      </c>
      <c r="J271" s="44">
        <f>J272+J273</f>
        <v>0</v>
      </c>
      <c r="K271" s="44">
        <f>K272+K273</f>
        <v>0</v>
      </c>
      <c r="L271" s="44">
        <f>L272+L273</f>
        <v>0</v>
      </c>
    </row>
    <row r="272" spans="1:12" ht="31.5" hidden="1" customHeight="1">
      <c r="A272" s="49">
        <v>3</v>
      </c>
      <c r="B272" s="55">
        <v>2</v>
      </c>
      <c r="C272" s="55">
        <v>2</v>
      </c>
      <c r="D272" s="55">
        <v>3</v>
      </c>
      <c r="E272" s="55">
        <v>1</v>
      </c>
      <c r="F272" s="57">
        <v>1</v>
      </c>
      <c r="G272" s="56" t="s">
        <v>203</v>
      </c>
      <c r="H272" s="43">
        <v>249</v>
      </c>
      <c r="I272" s="61">
        <v>0</v>
      </c>
      <c r="J272" s="61">
        <v>0</v>
      </c>
      <c r="K272" s="61">
        <v>0</v>
      </c>
      <c r="L272" s="61">
        <v>0</v>
      </c>
    </row>
    <row r="273" spans="1:12" ht="25.5" hidden="1" customHeight="1">
      <c r="A273" s="49">
        <v>3</v>
      </c>
      <c r="B273" s="55">
        <v>2</v>
      </c>
      <c r="C273" s="55">
        <v>2</v>
      </c>
      <c r="D273" s="55">
        <v>3</v>
      </c>
      <c r="E273" s="55">
        <v>1</v>
      </c>
      <c r="F273" s="57">
        <v>2</v>
      </c>
      <c r="G273" s="56" t="s">
        <v>204</v>
      </c>
      <c r="H273" s="43">
        <v>250</v>
      </c>
      <c r="I273" s="61">
        <v>0</v>
      </c>
      <c r="J273" s="61">
        <v>0</v>
      </c>
      <c r="K273" s="61">
        <v>0</v>
      </c>
      <c r="L273" s="61">
        <v>0</v>
      </c>
    </row>
    <row r="274" spans="1:12" ht="22.5" hidden="1" customHeight="1">
      <c r="A274" s="54">
        <v>3</v>
      </c>
      <c r="B274" s="55">
        <v>2</v>
      </c>
      <c r="C274" s="55">
        <v>2</v>
      </c>
      <c r="D274" s="55">
        <v>4</v>
      </c>
      <c r="E274" s="55"/>
      <c r="F274" s="57"/>
      <c r="G274" s="56" t="s">
        <v>205</v>
      </c>
      <c r="H274" s="43">
        <v>251</v>
      </c>
      <c r="I274" s="44">
        <f>I275</f>
        <v>0</v>
      </c>
      <c r="J274" s="84">
        <f>J275</f>
        <v>0</v>
      </c>
      <c r="K274" s="45">
        <f>K275</f>
        <v>0</v>
      </c>
      <c r="L274" s="45">
        <f>L275</f>
        <v>0</v>
      </c>
    </row>
    <row r="275" spans="1:12" ht="14.4" hidden="1" customHeight="1">
      <c r="A275" s="54">
        <v>3</v>
      </c>
      <c r="B275" s="55">
        <v>2</v>
      </c>
      <c r="C275" s="55">
        <v>2</v>
      </c>
      <c r="D275" s="55">
        <v>4</v>
      </c>
      <c r="E275" s="55">
        <v>1</v>
      </c>
      <c r="F275" s="57"/>
      <c r="G275" s="56" t="s">
        <v>205</v>
      </c>
      <c r="H275" s="43">
        <v>252</v>
      </c>
      <c r="I275" s="44">
        <f>SUM(I276:I277)</f>
        <v>0</v>
      </c>
      <c r="J275" s="84">
        <f>SUM(J276:J277)</f>
        <v>0</v>
      </c>
      <c r="K275" s="45">
        <f>SUM(K276:K277)</f>
        <v>0</v>
      </c>
      <c r="L275" s="45">
        <f>SUM(L276:L277)</f>
        <v>0</v>
      </c>
    </row>
    <row r="276" spans="1:12" ht="30.75" hidden="1" customHeight="1">
      <c r="A276" s="54">
        <v>3</v>
      </c>
      <c r="B276" s="55">
        <v>2</v>
      </c>
      <c r="C276" s="55">
        <v>2</v>
      </c>
      <c r="D276" s="55">
        <v>4</v>
      </c>
      <c r="E276" s="55">
        <v>1</v>
      </c>
      <c r="F276" s="57">
        <v>1</v>
      </c>
      <c r="G276" s="56" t="s">
        <v>206</v>
      </c>
      <c r="H276" s="43">
        <v>253</v>
      </c>
      <c r="I276" s="61">
        <v>0</v>
      </c>
      <c r="J276" s="61">
        <v>0</v>
      </c>
      <c r="K276" s="61">
        <v>0</v>
      </c>
      <c r="L276" s="61">
        <v>0</v>
      </c>
    </row>
    <row r="277" spans="1:12" ht="27.75" hidden="1" customHeight="1">
      <c r="A277" s="49">
        <v>3</v>
      </c>
      <c r="B277" s="47">
        <v>2</v>
      </c>
      <c r="C277" s="47">
        <v>2</v>
      </c>
      <c r="D277" s="47">
        <v>4</v>
      </c>
      <c r="E277" s="47">
        <v>1</v>
      </c>
      <c r="F277" s="50">
        <v>2</v>
      </c>
      <c r="G277" s="58" t="s">
        <v>207</v>
      </c>
      <c r="H277" s="43">
        <v>254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4">
        <v>3</v>
      </c>
      <c r="B278" s="55">
        <v>2</v>
      </c>
      <c r="C278" s="55">
        <v>2</v>
      </c>
      <c r="D278" s="55">
        <v>5</v>
      </c>
      <c r="E278" s="55"/>
      <c r="F278" s="57"/>
      <c r="G278" s="56" t="s">
        <v>208</v>
      </c>
      <c r="H278" s="43">
        <v>255</v>
      </c>
      <c r="I278" s="44">
        <f t="shared" ref="I278:L279" si="26">I279</f>
        <v>0</v>
      </c>
      <c r="J278" s="84">
        <f t="shared" si="26"/>
        <v>0</v>
      </c>
      <c r="K278" s="45">
        <f t="shared" si="26"/>
        <v>0</v>
      </c>
      <c r="L278" s="45">
        <f t="shared" si="26"/>
        <v>0</v>
      </c>
    </row>
    <row r="279" spans="1:12" ht="15.75" hidden="1" customHeight="1">
      <c r="A279" s="54">
        <v>3</v>
      </c>
      <c r="B279" s="55">
        <v>2</v>
      </c>
      <c r="C279" s="55">
        <v>2</v>
      </c>
      <c r="D279" s="55">
        <v>5</v>
      </c>
      <c r="E279" s="55">
        <v>1</v>
      </c>
      <c r="F279" s="57"/>
      <c r="G279" s="56" t="s">
        <v>208</v>
      </c>
      <c r="H279" s="43">
        <v>256</v>
      </c>
      <c r="I279" s="44">
        <f t="shared" si="26"/>
        <v>0</v>
      </c>
      <c r="J279" s="84">
        <f t="shared" si="26"/>
        <v>0</v>
      </c>
      <c r="K279" s="45">
        <f t="shared" si="26"/>
        <v>0</v>
      </c>
      <c r="L279" s="45">
        <f t="shared" si="26"/>
        <v>0</v>
      </c>
    </row>
    <row r="280" spans="1:12" ht="15.75" hidden="1" customHeight="1">
      <c r="A280" s="54">
        <v>3</v>
      </c>
      <c r="B280" s="55">
        <v>2</v>
      </c>
      <c r="C280" s="55">
        <v>2</v>
      </c>
      <c r="D280" s="55">
        <v>5</v>
      </c>
      <c r="E280" s="55">
        <v>1</v>
      </c>
      <c r="F280" s="57">
        <v>1</v>
      </c>
      <c r="G280" s="56" t="s">
        <v>208</v>
      </c>
      <c r="H280" s="43">
        <v>257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4">
        <v>3</v>
      </c>
      <c r="B281" s="55">
        <v>2</v>
      </c>
      <c r="C281" s="55">
        <v>2</v>
      </c>
      <c r="D281" s="55">
        <v>6</v>
      </c>
      <c r="E281" s="55"/>
      <c r="F281" s="57"/>
      <c r="G281" s="56" t="s">
        <v>191</v>
      </c>
      <c r="H281" s="43">
        <v>258</v>
      </c>
      <c r="I281" s="44">
        <f t="shared" ref="I281:L282" si="27">I282</f>
        <v>0</v>
      </c>
      <c r="J281" s="112">
        <f t="shared" si="27"/>
        <v>0</v>
      </c>
      <c r="K281" s="45">
        <f t="shared" si="27"/>
        <v>0</v>
      </c>
      <c r="L281" s="45">
        <f t="shared" si="27"/>
        <v>0</v>
      </c>
    </row>
    <row r="282" spans="1:12" ht="15" hidden="1" customHeight="1">
      <c r="A282" s="54">
        <v>3</v>
      </c>
      <c r="B282" s="55">
        <v>2</v>
      </c>
      <c r="C282" s="55">
        <v>2</v>
      </c>
      <c r="D282" s="55">
        <v>6</v>
      </c>
      <c r="E282" s="55">
        <v>1</v>
      </c>
      <c r="F282" s="57"/>
      <c r="G282" s="56" t="s">
        <v>191</v>
      </c>
      <c r="H282" s="43">
        <v>259</v>
      </c>
      <c r="I282" s="44">
        <f t="shared" si="27"/>
        <v>0</v>
      </c>
      <c r="J282" s="112">
        <f t="shared" si="27"/>
        <v>0</v>
      </c>
      <c r="K282" s="45">
        <f t="shared" si="27"/>
        <v>0</v>
      </c>
      <c r="L282" s="45">
        <f t="shared" si="27"/>
        <v>0</v>
      </c>
    </row>
    <row r="283" spans="1:12" ht="15" hidden="1" customHeight="1">
      <c r="A283" s="54">
        <v>3</v>
      </c>
      <c r="B283" s="76">
        <v>2</v>
      </c>
      <c r="C283" s="76">
        <v>2</v>
      </c>
      <c r="D283" s="55">
        <v>6</v>
      </c>
      <c r="E283" s="76">
        <v>1</v>
      </c>
      <c r="F283" s="77">
        <v>1</v>
      </c>
      <c r="G283" s="78" t="s">
        <v>191</v>
      </c>
      <c r="H283" s="43">
        <v>260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>
      <c r="A284" s="58">
        <v>3</v>
      </c>
      <c r="B284" s="54">
        <v>2</v>
      </c>
      <c r="C284" s="55">
        <v>2</v>
      </c>
      <c r="D284" s="55">
        <v>7</v>
      </c>
      <c r="E284" s="55"/>
      <c r="F284" s="57"/>
      <c r="G284" s="56" t="s">
        <v>192</v>
      </c>
      <c r="H284" s="43">
        <v>261</v>
      </c>
      <c r="I284" s="44">
        <f>I285</f>
        <v>0</v>
      </c>
      <c r="J284" s="112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2</v>
      </c>
      <c r="C285" s="55">
        <v>2</v>
      </c>
      <c r="D285" s="55">
        <v>7</v>
      </c>
      <c r="E285" s="55">
        <v>1</v>
      </c>
      <c r="F285" s="57"/>
      <c r="G285" s="56" t="s">
        <v>192</v>
      </c>
      <c r="H285" s="43">
        <v>262</v>
      </c>
      <c r="I285" s="44">
        <f>I286+I287</f>
        <v>0</v>
      </c>
      <c r="J285" s="44">
        <f>J286+J287</f>
        <v>0</v>
      </c>
      <c r="K285" s="44">
        <f>K286+K287</f>
        <v>0</v>
      </c>
      <c r="L285" s="44">
        <f>L286+L287</f>
        <v>0</v>
      </c>
    </row>
    <row r="286" spans="1:12" ht="27.75" hidden="1" customHeight="1">
      <c r="A286" s="58">
        <v>3</v>
      </c>
      <c r="B286" s="54">
        <v>2</v>
      </c>
      <c r="C286" s="54">
        <v>2</v>
      </c>
      <c r="D286" s="55">
        <v>7</v>
      </c>
      <c r="E286" s="55">
        <v>1</v>
      </c>
      <c r="F286" s="57">
        <v>1</v>
      </c>
      <c r="G286" s="56" t="s">
        <v>193</v>
      </c>
      <c r="H286" s="43">
        <v>263</v>
      </c>
      <c r="I286" s="61">
        <v>0</v>
      </c>
      <c r="J286" s="61">
        <v>0</v>
      </c>
      <c r="K286" s="61">
        <v>0</v>
      </c>
      <c r="L286" s="61">
        <v>0</v>
      </c>
    </row>
    <row r="287" spans="1:12" ht="25.5" hidden="1" customHeight="1">
      <c r="A287" s="58">
        <v>3</v>
      </c>
      <c r="B287" s="54">
        <v>2</v>
      </c>
      <c r="C287" s="54">
        <v>2</v>
      </c>
      <c r="D287" s="55">
        <v>7</v>
      </c>
      <c r="E287" s="55">
        <v>1</v>
      </c>
      <c r="F287" s="57">
        <v>2</v>
      </c>
      <c r="G287" s="56" t="s">
        <v>194</v>
      </c>
      <c r="H287" s="43">
        <v>264</v>
      </c>
      <c r="I287" s="61">
        <v>0</v>
      </c>
      <c r="J287" s="61">
        <v>0</v>
      </c>
      <c r="K287" s="61">
        <v>0</v>
      </c>
      <c r="L287" s="61">
        <v>0</v>
      </c>
    </row>
    <row r="288" spans="1:12" ht="30" hidden="1" customHeight="1">
      <c r="A288" s="62">
        <v>3</v>
      </c>
      <c r="B288" s="62">
        <v>3</v>
      </c>
      <c r="C288" s="39"/>
      <c r="D288" s="40"/>
      <c r="E288" s="40"/>
      <c r="F288" s="42"/>
      <c r="G288" s="41" t="s">
        <v>209</v>
      </c>
      <c r="H288" s="43">
        <v>265</v>
      </c>
      <c r="I288" s="44">
        <f>SUM(I289+I321)</f>
        <v>0</v>
      </c>
      <c r="J288" s="112">
        <f>SUM(J289+J321)</f>
        <v>0</v>
      </c>
      <c r="K288" s="45">
        <f>SUM(K289+K321)</f>
        <v>0</v>
      </c>
      <c r="L288" s="45">
        <f>SUM(L289+L321)</f>
        <v>0</v>
      </c>
    </row>
    <row r="289" spans="1:12" ht="40.5" hidden="1" customHeight="1">
      <c r="A289" s="58">
        <v>3</v>
      </c>
      <c r="B289" s="58">
        <v>3</v>
      </c>
      <c r="C289" s="54">
        <v>1</v>
      </c>
      <c r="D289" s="55"/>
      <c r="E289" s="55"/>
      <c r="F289" s="57"/>
      <c r="G289" s="56" t="s">
        <v>210</v>
      </c>
      <c r="H289" s="43">
        <v>266</v>
      </c>
      <c r="I289" s="44">
        <f>SUM(I290+I299+I303+I307+I311+I314+I317)</f>
        <v>0</v>
      </c>
      <c r="J289" s="112">
        <f>SUM(J290+J299+J303+J307+J311+J314+J317)</f>
        <v>0</v>
      </c>
      <c r="K289" s="45">
        <f>SUM(K290+K299+K303+K307+K311+K314+K317)</f>
        <v>0</v>
      </c>
      <c r="L289" s="45">
        <f>SUM(L290+L299+L303+L307+L311+L314+L317)</f>
        <v>0</v>
      </c>
    </row>
    <row r="290" spans="1:12" ht="15" hidden="1" customHeight="1">
      <c r="A290" s="58">
        <v>3</v>
      </c>
      <c r="B290" s="58">
        <v>3</v>
      </c>
      <c r="C290" s="54">
        <v>1</v>
      </c>
      <c r="D290" s="55">
        <v>1</v>
      </c>
      <c r="E290" s="55"/>
      <c r="F290" s="57"/>
      <c r="G290" s="56" t="s">
        <v>196</v>
      </c>
      <c r="H290" s="43">
        <v>267</v>
      </c>
      <c r="I290" s="44">
        <f>SUM(I291+I293+I296)</f>
        <v>0</v>
      </c>
      <c r="J290" s="44">
        <f>SUM(J291+J293+J296)</f>
        <v>0</v>
      </c>
      <c r="K290" s="44">
        <f>SUM(K291+K293+K296)</f>
        <v>0</v>
      </c>
      <c r="L290" s="44">
        <f>SUM(L291+L293+L296)</f>
        <v>0</v>
      </c>
    </row>
    <row r="291" spans="1:12" ht="12.75" hidden="1" customHeight="1">
      <c r="A291" s="58">
        <v>3</v>
      </c>
      <c r="B291" s="58">
        <v>3</v>
      </c>
      <c r="C291" s="54">
        <v>1</v>
      </c>
      <c r="D291" s="55">
        <v>1</v>
      </c>
      <c r="E291" s="55">
        <v>1</v>
      </c>
      <c r="F291" s="57"/>
      <c r="G291" s="56" t="s">
        <v>174</v>
      </c>
      <c r="H291" s="43">
        <v>268</v>
      </c>
      <c r="I291" s="44">
        <f>SUM(I292:I292)</f>
        <v>0</v>
      </c>
      <c r="J291" s="112">
        <f>SUM(J292:J292)</f>
        <v>0</v>
      </c>
      <c r="K291" s="45">
        <f>SUM(K292:K292)</f>
        <v>0</v>
      </c>
      <c r="L291" s="45">
        <f>SUM(L292:L292)</f>
        <v>0</v>
      </c>
    </row>
    <row r="292" spans="1:12" ht="15" hidden="1" customHeight="1">
      <c r="A292" s="58">
        <v>3</v>
      </c>
      <c r="B292" s="58">
        <v>3</v>
      </c>
      <c r="C292" s="54">
        <v>1</v>
      </c>
      <c r="D292" s="55">
        <v>1</v>
      </c>
      <c r="E292" s="55">
        <v>1</v>
      </c>
      <c r="F292" s="57">
        <v>1</v>
      </c>
      <c r="G292" s="56" t="s">
        <v>174</v>
      </c>
      <c r="H292" s="43">
        <v>269</v>
      </c>
      <c r="I292" s="61">
        <v>0</v>
      </c>
      <c r="J292" s="61">
        <v>0</v>
      </c>
      <c r="K292" s="61">
        <v>0</v>
      </c>
      <c r="L292" s="61">
        <v>0</v>
      </c>
    </row>
    <row r="293" spans="1:12" ht="14.25" hidden="1" customHeight="1">
      <c r="A293" s="58">
        <v>3</v>
      </c>
      <c r="B293" s="58">
        <v>3</v>
      </c>
      <c r="C293" s="54">
        <v>1</v>
      </c>
      <c r="D293" s="55">
        <v>1</v>
      </c>
      <c r="E293" s="55">
        <v>2</v>
      </c>
      <c r="F293" s="57"/>
      <c r="G293" s="56" t="s">
        <v>197</v>
      </c>
      <c r="H293" s="43">
        <v>270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25" hidden="1" customHeight="1">
      <c r="A294" s="58">
        <v>3</v>
      </c>
      <c r="B294" s="58">
        <v>3</v>
      </c>
      <c r="C294" s="54">
        <v>1</v>
      </c>
      <c r="D294" s="55">
        <v>1</v>
      </c>
      <c r="E294" s="55">
        <v>2</v>
      </c>
      <c r="F294" s="57">
        <v>1</v>
      </c>
      <c r="G294" s="56" t="s">
        <v>176</v>
      </c>
      <c r="H294" s="43">
        <v>271</v>
      </c>
      <c r="I294" s="61">
        <v>0</v>
      </c>
      <c r="J294" s="61">
        <v>0</v>
      </c>
      <c r="K294" s="61">
        <v>0</v>
      </c>
      <c r="L294" s="61">
        <v>0</v>
      </c>
    </row>
    <row r="295" spans="1:12" ht="14.25" hidden="1" customHeight="1">
      <c r="A295" s="58">
        <v>3</v>
      </c>
      <c r="B295" s="58">
        <v>3</v>
      </c>
      <c r="C295" s="54">
        <v>1</v>
      </c>
      <c r="D295" s="55">
        <v>1</v>
      </c>
      <c r="E295" s="55">
        <v>2</v>
      </c>
      <c r="F295" s="57">
        <v>2</v>
      </c>
      <c r="G295" s="56" t="s">
        <v>177</v>
      </c>
      <c r="H295" s="43">
        <v>272</v>
      </c>
      <c r="I295" s="61">
        <v>0</v>
      </c>
      <c r="J295" s="61">
        <v>0</v>
      </c>
      <c r="K295" s="61">
        <v>0</v>
      </c>
      <c r="L295" s="61">
        <v>0</v>
      </c>
    </row>
    <row r="296" spans="1:12" ht="14.25" hidden="1" customHeight="1">
      <c r="A296" s="58">
        <v>3</v>
      </c>
      <c r="B296" s="58">
        <v>3</v>
      </c>
      <c r="C296" s="54">
        <v>1</v>
      </c>
      <c r="D296" s="55">
        <v>1</v>
      </c>
      <c r="E296" s="55">
        <v>3</v>
      </c>
      <c r="F296" s="57"/>
      <c r="G296" s="56" t="s">
        <v>178</v>
      </c>
      <c r="H296" s="43">
        <v>273</v>
      </c>
      <c r="I296" s="44">
        <f>SUM(I297:I298)</f>
        <v>0</v>
      </c>
      <c r="J296" s="44">
        <f>SUM(J297:J298)</f>
        <v>0</v>
      </c>
      <c r="K296" s="44">
        <f>SUM(K297:K298)</f>
        <v>0</v>
      </c>
      <c r="L296" s="44">
        <f>SUM(L297:L298)</f>
        <v>0</v>
      </c>
    </row>
    <row r="297" spans="1:12" ht="14.25" hidden="1" customHeight="1">
      <c r="A297" s="58">
        <v>3</v>
      </c>
      <c r="B297" s="58">
        <v>3</v>
      </c>
      <c r="C297" s="54">
        <v>1</v>
      </c>
      <c r="D297" s="55">
        <v>1</v>
      </c>
      <c r="E297" s="55">
        <v>3</v>
      </c>
      <c r="F297" s="57">
        <v>1</v>
      </c>
      <c r="G297" s="56" t="s">
        <v>211</v>
      </c>
      <c r="H297" s="43">
        <v>274</v>
      </c>
      <c r="I297" s="61">
        <v>0</v>
      </c>
      <c r="J297" s="61">
        <v>0</v>
      </c>
      <c r="K297" s="61">
        <v>0</v>
      </c>
      <c r="L297" s="61">
        <v>0</v>
      </c>
    </row>
    <row r="298" spans="1:12" ht="14.25" hidden="1" customHeight="1">
      <c r="A298" s="58">
        <v>3</v>
      </c>
      <c r="B298" s="58">
        <v>3</v>
      </c>
      <c r="C298" s="54">
        <v>1</v>
      </c>
      <c r="D298" s="55">
        <v>1</v>
      </c>
      <c r="E298" s="55">
        <v>3</v>
      </c>
      <c r="F298" s="57">
        <v>2</v>
      </c>
      <c r="G298" s="56" t="s">
        <v>198</v>
      </c>
      <c r="H298" s="43">
        <v>275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4" hidden="1" customHeight="1">
      <c r="A299" s="74">
        <v>3</v>
      </c>
      <c r="B299" s="49">
        <v>3</v>
      </c>
      <c r="C299" s="54">
        <v>1</v>
      </c>
      <c r="D299" s="55">
        <v>2</v>
      </c>
      <c r="E299" s="55"/>
      <c r="F299" s="57"/>
      <c r="G299" s="56" t="s">
        <v>212</v>
      </c>
      <c r="H299" s="43">
        <v>276</v>
      </c>
      <c r="I299" s="44">
        <f>I300</f>
        <v>0</v>
      </c>
      <c r="J299" s="112">
        <f>J300</f>
        <v>0</v>
      </c>
      <c r="K299" s="45">
        <f>K300</f>
        <v>0</v>
      </c>
      <c r="L299" s="45">
        <f>L300</f>
        <v>0</v>
      </c>
    </row>
    <row r="300" spans="1:12" ht="15" hidden="1" customHeight="1">
      <c r="A300" s="74">
        <v>3</v>
      </c>
      <c r="B300" s="74">
        <v>3</v>
      </c>
      <c r="C300" s="49">
        <v>1</v>
      </c>
      <c r="D300" s="47">
        <v>2</v>
      </c>
      <c r="E300" s="47">
        <v>1</v>
      </c>
      <c r="F300" s="50"/>
      <c r="G300" s="56" t="s">
        <v>212</v>
      </c>
      <c r="H300" s="43">
        <v>277</v>
      </c>
      <c r="I300" s="64">
        <f>SUM(I301:I302)</f>
        <v>0</v>
      </c>
      <c r="J300" s="113">
        <f>SUM(J301:J302)</f>
        <v>0</v>
      </c>
      <c r="K300" s="65">
        <f>SUM(K301:K302)</f>
        <v>0</v>
      </c>
      <c r="L300" s="65">
        <f>SUM(L301:L302)</f>
        <v>0</v>
      </c>
    </row>
    <row r="301" spans="1:12" ht="15" hidden="1" customHeight="1">
      <c r="A301" s="58">
        <v>3</v>
      </c>
      <c r="B301" s="58">
        <v>3</v>
      </c>
      <c r="C301" s="54">
        <v>1</v>
      </c>
      <c r="D301" s="55">
        <v>2</v>
      </c>
      <c r="E301" s="55">
        <v>1</v>
      </c>
      <c r="F301" s="57">
        <v>1</v>
      </c>
      <c r="G301" s="56" t="s">
        <v>213</v>
      </c>
      <c r="H301" s="43">
        <v>278</v>
      </c>
      <c r="I301" s="61">
        <v>0</v>
      </c>
      <c r="J301" s="61">
        <v>0</v>
      </c>
      <c r="K301" s="61">
        <v>0</v>
      </c>
      <c r="L301" s="61">
        <v>0</v>
      </c>
    </row>
    <row r="302" spans="1:12" ht="12.75" hidden="1" customHeight="1">
      <c r="A302" s="66">
        <v>3</v>
      </c>
      <c r="B302" s="99">
        <v>3</v>
      </c>
      <c r="C302" s="75">
        <v>1</v>
      </c>
      <c r="D302" s="76">
        <v>2</v>
      </c>
      <c r="E302" s="76">
        <v>1</v>
      </c>
      <c r="F302" s="77">
        <v>2</v>
      </c>
      <c r="G302" s="78" t="s">
        <v>214</v>
      </c>
      <c r="H302" s="43">
        <v>279</v>
      </c>
      <c r="I302" s="61">
        <v>0</v>
      </c>
      <c r="J302" s="61">
        <v>0</v>
      </c>
      <c r="K302" s="61">
        <v>0</v>
      </c>
      <c r="L302" s="61">
        <v>0</v>
      </c>
    </row>
    <row r="303" spans="1:12" ht="15.75" hidden="1" customHeight="1">
      <c r="A303" s="54">
        <v>3</v>
      </c>
      <c r="B303" s="56">
        <v>3</v>
      </c>
      <c r="C303" s="54">
        <v>1</v>
      </c>
      <c r="D303" s="55">
        <v>3</v>
      </c>
      <c r="E303" s="55"/>
      <c r="F303" s="57"/>
      <c r="G303" s="56" t="s">
        <v>215</v>
      </c>
      <c r="H303" s="43">
        <v>280</v>
      </c>
      <c r="I303" s="44">
        <f>I304</f>
        <v>0</v>
      </c>
      <c r="J303" s="112">
        <f>J304</f>
        <v>0</v>
      </c>
      <c r="K303" s="45">
        <f>K304</f>
        <v>0</v>
      </c>
      <c r="L303" s="45">
        <f>L304</f>
        <v>0</v>
      </c>
    </row>
    <row r="304" spans="1:12" ht="15.75" hidden="1" customHeight="1">
      <c r="A304" s="54">
        <v>3</v>
      </c>
      <c r="B304" s="78">
        <v>3</v>
      </c>
      <c r="C304" s="75">
        <v>1</v>
      </c>
      <c r="D304" s="76">
        <v>3</v>
      </c>
      <c r="E304" s="76">
        <v>1</v>
      </c>
      <c r="F304" s="77"/>
      <c r="G304" s="56" t="s">
        <v>215</v>
      </c>
      <c r="H304" s="43">
        <v>281</v>
      </c>
      <c r="I304" s="45">
        <f>I305+I306</f>
        <v>0</v>
      </c>
      <c r="J304" s="45">
        <f>J305+J306</f>
        <v>0</v>
      </c>
      <c r="K304" s="45">
        <f>K305+K306</f>
        <v>0</v>
      </c>
      <c r="L304" s="45">
        <f>L305+L306</f>
        <v>0</v>
      </c>
    </row>
    <row r="305" spans="1:12" ht="27" hidden="1" customHeight="1">
      <c r="A305" s="54">
        <v>3</v>
      </c>
      <c r="B305" s="56">
        <v>3</v>
      </c>
      <c r="C305" s="54">
        <v>1</v>
      </c>
      <c r="D305" s="55">
        <v>3</v>
      </c>
      <c r="E305" s="55">
        <v>1</v>
      </c>
      <c r="F305" s="57">
        <v>1</v>
      </c>
      <c r="G305" s="56" t="s">
        <v>216</v>
      </c>
      <c r="H305" s="43">
        <v>282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26.25" hidden="1" customHeight="1">
      <c r="A306" s="54">
        <v>3</v>
      </c>
      <c r="B306" s="56">
        <v>3</v>
      </c>
      <c r="C306" s="54">
        <v>1</v>
      </c>
      <c r="D306" s="55">
        <v>3</v>
      </c>
      <c r="E306" s="55">
        <v>1</v>
      </c>
      <c r="F306" s="57">
        <v>2</v>
      </c>
      <c r="G306" s="56" t="s">
        <v>217</v>
      </c>
      <c r="H306" s="43">
        <v>283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4">
        <v>3</v>
      </c>
      <c r="B307" s="56">
        <v>3</v>
      </c>
      <c r="C307" s="54">
        <v>1</v>
      </c>
      <c r="D307" s="55">
        <v>4</v>
      </c>
      <c r="E307" s="55"/>
      <c r="F307" s="57"/>
      <c r="G307" s="56" t="s">
        <v>218</v>
      </c>
      <c r="H307" s="43">
        <v>284</v>
      </c>
      <c r="I307" s="44">
        <f>I308</f>
        <v>0</v>
      </c>
      <c r="J307" s="112">
        <f>J308</f>
        <v>0</v>
      </c>
      <c r="K307" s="45">
        <f>K308</f>
        <v>0</v>
      </c>
      <c r="L307" s="45">
        <f>L308</f>
        <v>0</v>
      </c>
    </row>
    <row r="308" spans="1:12" ht="15" hidden="1" customHeight="1">
      <c r="A308" s="58">
        <v>3</v>
      </c>
      <c r="B308" s="54">
        <v>3</v>
      </c>
      <c r="C308" s="55">
        <v>1</v>
      </c>
      <c r="D308" s="55">
        <v>4</v>
      </c>
      <c r="E308" s="55">
        <v>1</v>
      </c>
      <c r="F308" s="57"/>
      <c r="G308" s="56" t="s">
        <v>218</v>
      </c>
      <c r="H308" s="43">
        <v>285</v>
      </c>
      <c r="I308" s="44">
        <f>SUM(I309:I310)</f>
        <v>0</v>
      </c>
      <c r="J308" s="44">
        <f>SUM(J309:J310)</f>
        <v>0</v>
      </c>
      <c r="K308" s="44">
        <f>SUM(K309:K310)</f>
        <v>0</v>
      </c>
      <c r="L308" s="44">
        <f>SUM(L309:L310)</f>
        <v>0</v>
      </c>
    </row>
    <row r="309" spans="1:12" ht="14.4" hidden="1" customHeight="1">
      <c r="A309" s="58">
        <v>3</v>
      </c>
      <c r="B309" s="54">
        <v>3</v>
      </c>
      <c r="C309" s="55">
        <v>1</v>
      </c>
      <c r="D309" s="55">
        <v>4</v>
      </c>
      <c r="E309" s="55">
        <v>1</v>
      </c>
      <c r="F309" s="57">
        <v>1</v>
      </c>
      <c r="G309" s="56" t="s">
        <v>219</v>
      </c>
      <c r="H309" s="43">
        <v>286</v>
      </c>
      <c r="I309" s="60">
        <v>0</v>
      </c>
      <c r="J309" s="61">
        <v>0</v>
      </c>
      <c r="K309" s="61">
        <v>0</v>
      </c>
      <c r="L309" s="60">
        <v>0</v>
      </c>
    </row>
    <row r="310" spans="1:12" ht="14.25" hidden="1" customHeight="1">
      <c r="A310" s="54">
        <v>3</v>
      </c>
      <c r="B310" s="55">
        <v>3</v>
      </c>
      <c r="C310" s="55">
        <v>1</v>
      </c>
      <c r="D310" s="55">
        <v>4</v>
      </c>
      <c r="E310" s="55">
        <v>1</v>
      </c>
      <c r="F310" s="57">
        <v>2</v>
      </c>
      <c r="G310" s="56" t="s">
        <v>220</v>
      </c>
      <c r="H310" s="43">
        <v>287</v>
      </c>
      <c r="I310" s="61">
        <v>0</v>
      </c>
      <c r="J310" s="104">
        <v>0</v>
      </c>
      <c r="K310" s="104">
        <v>0</v>
      </c>
      <c r="L310" s="103">
        <v>0</v>
      </c>
    </row>
    <row r="311" spans="1:12" ht="15.75" hidden="1" customHeight="1">
      <c r="A311" s="54">
        <v>3</v>
      </c>
      <c r="B311" s="55">
        <v>3</v>
      </c>
      <c r="C311" s="55">
        <v>1</v>
      </c>
      <c r="D311" s="55">
        <v>5</v>
      </c>
      <c r="E311" s="55"/>
      <c r="F311" s="57"/>
      <c r="G311" s="56" t="s">
        <v>221</v>
      </c>
      <c r="H311" s="43">
        <v>288</v>
      </c>
      <c r="I311" s="65">
        <f t="shared" ref="I311:L312" si="28">I312</f>
        <v>0</v>
      </c>
      <c r="J311" s="112">
        <f t="shared" si="28"/>
        <v>0</v>
      </c>
      <c r="K311" s="45">
        <f t="shared" si="28"/>
        <v>0</v>
      </c>
      <c r="L311" s="45">
        <f t="shared" si="28"/>
        <v>0</v>
      </c>
    </row>
    <row r="312" spans="1:12" ht="14.25" hidden="1" customHeight="1">
      <c r="A312" s="49">
        <v>3</v>
      </c>
      <c r="B312" s="76">
        <v>3</v>
      </c>
      <c r="C312" s="76">
        <v>1</v>
      </c>
      <c r="D312" s="76">
        <v>5</v>
      </c>
      <c r="E312" s="76">
        <v>1</v>
      </c>
      <c r="F312" s="77"/>
      <c r="G312" s="56" t="s">
        <v>221</v>
      </c>
      <c r="H312" s="43">
        <v>289</v>
      </c>
      <c r="I312" s="45">
        <f t="shared" si="28"/>
        <v>0</v>
      </c>
      <c r="J312" s="113">
        <f t="shared" si="28"/>
        <v>0</v>
      </c>
      <c r="K312" s="65">
        <f t="shared" si="28"/>
        <v>0</v>
      </c>
      <c r="L312" s="65">
        <f t="shared" si="28"/>
        <v>0</v>
      </c>
    </row>
    <row r="313" spans="1:12" ht="14.25" hidden="1" customHeight="1">
      <c r="A313" s="54">
        <v>3</v>
      </c>
      <c r="B313" s="55">
        <v>3</v>
      </c>
      <c r="C313" s="55">
        <v>1</v>
      </c>
      <c r="D313" s="55">
        <v>5</v>
      </c>
      <c r="E313" s="55">
        <v>1</v>
      </c>
      <c r="F313" s="57">
        <v>1</v>
      </c>
      <c r="G313" s="56" t="s">
        <v>222</v>
      </c>
      <c r="H313" s="43">
        <v>290</v>
      </c>
      <c r="I313" s="61">
        <v>0</v>
      </c>
      <c r="J313" s="104">
        <v>0</v>
      </c>
      <c r="K313" s="104">
        <v>0</v>
      </c>
      <c r="L313" s="103">
        <v>0</v>
      </c>
    </row>
    <row r="314" spans="1:12" ht="14.25" hidden="1" customHeight="1">
      <c r="A314" s="54">
        <v>3</v>
      </c>
      <c r="B314" s="55">
        <v>3</v>
      </c>
      <c r="C314" s="55">
        <v>1</v>
      </c>
      <c r="D314" s="55">
        <v>6</v>
      </c>
      <c r="E314" s="55"/>
      <c r="F314" s="57"/>
      <c r="G314" s="56" t="s">
        <v>191</v>
      </c>
      <c r="H314" s="43">
        <v>291</v>
      </c>
      <c r="I314" s="45">
        <f t="shared" ref="I314:L315" si="29">I315</f>
        <v>0</v>
      </c>
      <c r="J314" s="112">
        <f t="shared" si="29"/>
        <v>0</v>
      </c>
      <c r="K314" s="45">
        <f t="shared" si="29"/>
        <v>0</v>
      </c>
      <c r="L314" s="45">
        <f t="shared" si="29"/>
        <v>0</v>
      </c>
    </row>
    <row r="315" spans="1:12" ht="13.5" hidden="1" customHeight="1">
      <c r="A315" s="54">
        <v>3</v>
      </c>
      <c r="B315" s="55">
        <v>3</v>
      </c>
      <c r="C315" s="55">
        <v>1</v>
      </c>
      <c r="D315" s="55">
        <v>6</v>
      </c>
      <c r="E315" s="55">
        <v>1</v>
      </c>
      <c r="F315" s="57"/>
      <c r="G315" s="56" t="s">
        <v>191</v>
      </c>
      <c r="H315" s="43">
        <v>292</v>
      </c>
      <c r="I315" s="44">
        <f t="shared" si="29"/>
        <v>0</v>
      </c>
      <c r="J315" s="112">
        <f t="shared" si="29"/>
        <v>0</v>
      </c>
      <c r="K315" s="45">
        <f t="shared" si="29"/>
        <v>0</v>
      </c>
      <c r="L315" s="45">
        <f t="shared" si="29"/>
        <v>0</v>
      </c>
    </row>
    <row r="316" spans="1:12" ht="14.25" hidden="1" customHeight="1">
      <c r="A316" s="54">
        <v>3</v>
      </c>
      <c r="B316" s="55">
        <v>3</v>
      </c>
      <c r="C316" s="55">
        <v>1</v>
      </c>
      <c r="D316" s="55">
        <v>6</v>
      </c>
      <c r="E316" s="55">
        <v>1</v>
      </c>
      <c r="F316" s="57">
        <v>1</v>
      </c>
      <c r="G316" s="56" t="s">
        <v>191</v>
      </c>
      <c r="H316" s="43">
        <v>293</v>
      </c>
      <c r="I316" s="104">
        <v>0</v>
      </c>
      <c r="J316" s="104">
        <v>0</v>
      </c>
      <c r="K316" s="104">
        <v>0</v>
      </c>
      <c r="L316" s="103">
        <v>0</v>
      </c>
    </row>
    <row r="317" spans="1:12" ht="15" hidden="1" customHeight="1">
      <c r="A317" s="54">
        <v>3</v>
      </c>
      <c r="B317" s="55">
        <v>3</v>
      </c>
      <c r="C317" s="55">
        <v>1</v>
      </c>
      <c r="D317" s="55">
        <v>7</v>
      </c>
      <c r="E317" s="55"/>
      <c r="F317" s="57"/>
      <c r="G317" s="56" t="s">
        <v>223</v>
      </c>
      <c r="H317" s="43">
        <v>294</v>
      </c>
      <c r="I317" s="44">
        <f>I318</f>
        <v>0</v>
      </c>
      <c r="J317" s="112">
        <f>J318</f>
        <v>0</v>
      </c>
      <c r="K317" s="45">
        <f>K318</f>
        <v>0</v>
      </c>
      <c r="L317" s="45">
        <f>L318</f>
        <v>0</v>
      </c>
    </row>
    <row r="318" spans="1:12" ht="16.5" hidden="1" customHeight="1">
      <c r="A318" s="54">
        <v>3</v>
      </c>
      <c r="B318" s="55">
        <v>3</v>
      </c>
      <c r="C318" s="55">
        <v>1</v>
      </c>
      <c r="D318" s="55">
        <v>7</v>
      </c>
      <c r="E318" s="55">
        <v>1</v>
      </c>
      <c r="F318" s="57"/>
      <c r="G318" s="56" t="s">
        <v>223</v>
      </c>
      <c r="H318" s="43">
        <v>295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2" ht="27" hidden="1" customHeight="1">
      <c r="A319" s="54">
        <v>3</v>
      </c>
      <c r="B319" s="55">
        <v>3</v>
      </c>
      <c r="C319" s="55">
        <v>1</v>
      </c>
      <c r="D319" s="55">
        <v>7</v>
      </c>
      <c r="E319" s="55">
        <v>1</v>
      </c>
      <c r="F319" s="57">
        <v>1</v>
      </c>
      <c r="G319" s="56" t="s">
        <v>224</v>
      </c>
      <c r="H319" s="43">
        <v>296</v>
      </c>
      <c r="I319" s="104">
        <v>0</v>
      </c>
      <c r="J319" s="104">
        <v>0</v>
      </c>
      <c r="K319" s="104">
        <v>0</v>
      </c>
      <c r="L319" s="103">
        <v>0</v>
      </c>
    </row>
    <row r="320" spans="1:12" ht="27.75" hidden="1" customHeight="1">
      <c r="A320" s="54">
        <v>3</v>
      </c>
      <c r="B320" s="55">
        <v>3</v>
      </c>
      <c r="C320" s="55">
        <v>1</v>
      </c>
      <c r="D320" s="55">
        <v>7</v>
      </c>
      <c r="E320" s="55">
        <v>1</v>
      </c>
      <c r="F320" s="57">
        <v>2</v>
      </c>
      <c r="G320" s="56" t="s">
        <v>225</v>
      </c>
      <c r="H320" s="43">
        <v>297</v>
      </c>
      <c r="I320" s="61">
        <v>0</v>
      </c>
      <c r="J320" s="61">
        <v>0</v>
      </c>
      <c r="K320" s="61">
        <v>0</v>
      </c>
      <c r="L320" s="61">
        <v>0</v>
      </c>
    </row>
    <row r="321" spans="1:16" ht="38.25" hidden="1" customHeight="1">
      <c r="A321" s="54">
        <v>3</v>
      </c>
      <c r="B321" s="55">
        <v>3</v>
      </c>
      <c r="C321" s="55">
        <v>2</v>
      </c>
      <c r="D321" s="55"/>
      <c r="E321" s="55"/>
      <c r="F321" s="57"/>
      <c r="G321" s="56" t="s">
        <v>226</v>
      </c>
      <c r="H321" s="43">
        <v>298</v>
      </c>
      <c r="I321" s="44">
        <f>SUM(I322+I331+I335+I339+I343+I346+I349)</f>
        <v>0</v>
      </c>
      <c r="J321" s="112">
        <f>SUM(J322+J331+J335+J339+J343+J346+J349)</f>
        <v>0</v>
      </c>
      <c r="K321" s="45">
        <f>SUM(K322+K331+K335+K339+K343+K346+K349)</f>
        <v>0</v>
      </c>
      <c r="L321" s="45">
        <f>SUM(L322+L331+L335+L339+L343+L346+L349)</f>
        <v>0</v>
      </c>
    </row>
    <row r="322" spans="1:16" ht="15" hidden="1" customHeight="1">
      <c r="A322" s="54">
        <v>3</v>
      </c>
      <c r="B322" s="55">
        <v>3</v>
      </c>
      <c r="C322" s="55">
        <v>2</v>
      </c>
      <c r="D322" s="55">
        <v>1</v>
      </c>
      <c r="E322" s="55"/>
      <c r="F322" s="57"/>
      <c r="G322" s="56" t="s">
        <v>173</v>
      </c>
      <c r="H322" s="43">
        <v>299</v>
      </c>
      <c r="I322" s="44">
        <f>I323</f>
        <v>0</v>
      </c>
      <c r="J322" s="112">
        <f>J323</f>
        <v>0</v>
      </c>
      <c r="K322" s="45">
        <f>K323</f>
        <v>0</v>
      </c>
      <c r="L322" s="45">
        <f>L323</f>
        <v>0</v>
      </c>
    </row>
    <row r="323" spans="1:16" ht="14.4" hidden="1" customHeight="1">
      <c r="A323" s="58">
        <v>3</v>
      </c>
      <c r="B323" s="54">
        <v>3</v>
      </c>
      <c r="C323" s="55">
        <v>2</v>
      </c>
      <c r="D323" s="56">
        <v>1</v>
      </c>
      <c r="E323" s="54">
        <v>1</v>
      </c>
      <c r="F323" s="57"/>
      <c r="G323" s="56" t="s">
        <v>173</v>
      </c>
      <c r="H323" s="43">
        <v>300</v>
      </c>
      <c r="I323" s="44">
        <f>SUM(I324:I324)</f>
        <v>0</v>
      </c>
      <c r="J323" s="44">
        <f>SUM(J324:J324)</f>
        <v>0</v>
      </c>
      <c r="K323" s="44">
        <f>SUM(K324:K324)</f>
        <v>0</v>
      </c>
      <c r="L323" s="44">
        <f>SUM(L324:L324)</f>
        <v>0</v>
      </c>
      <c r="M323" s="141"/>
      <c r="N323" s="141"/>
      <c r="O323" s="141"/>
      <c r="P323" s="141"/>
    </row>
    <row r="324" spans="1:16" ht="13.5" hidden="1" customHeight="1">
      <c r="A324" s="58">
        <v>3</v>
      </c>
      <c r="B324" s="54">
        <v>3</v>
      </c>
      <c r="C324" s="55">
        <v>2</v>
      </c>
      <c r="D324" s="56">
        <v>1</v>
      </c>
      <c r="E324" s="54">
        <v>1</v>
      </c>
      <c r="F324" s="57">
        <v>1</v>
      </c>
      <c r="G324" s="56" t="s">
        <v>174</v>
      </c>
      <c r="H324" s="43">
        <v>301</v>
      </c>
      <c r="I324" s="104">
        <v>0</v>
      </c>
      <c r="J324" s="104">
        <v>0</v>
      </c>
      <c r="K324" s="104">
        <v>0</v>
      </c>
      <c r="L324" s="103">
        <v>0</v>
      </c>
    </row>
    <row r="325" spans="1:16" ht="14.4" hidden="1" customHeight="1">
      <c r="A325" s="58">
        <v>3</v>
      </c>
      <c r="B325" s="54">
        <v>3</v>
      </c>
      <c r="C325" s="55">
        <v>2</v>
      </c>
      <c r="D325" s="56">
        <v>1</v>
      </c>
      <c r="E325" s="54">
        <v>2</v>
      </c>
      <c r="F325" s="57"/>
      <c r="G325" s="78" t="s">
        <v>197</v>
      </c>
      <c r="H325" s="43">
        <v>302</v>
      </c>
      <c r="I325" s="44">
        <f>SUM(I326:I327)</f>
        <v>0</v>
      </c>
      <c r="J325" s="44">
        <f>SUM(J326:J327)</f>
        <v>0</v>
      </c>
      <c r="K325" s="44">
        <f>SUM(K326:K327)</f>
        <v>0</v>
      </c>
      <c r="L325" s="44">
        <f>SUM(L326:L327)</f>
        <v>0</v>
      </c>
    </row>
    <row r="326" spans="1:16" ht="14.4" hidden="1" customHeight="1">
      <c r="A326" s="58">
        <v>3</v>
      </c>
      <c r="B326" s="54">
        <v>3</v>
      </c>
      <c r="C326" s="55">
        <v>2</v>
      </c>
      <c r="D326" s="56">
        <v>1</v>
      </c>
      <c r="E326" s="54">
        <v>2</v>
      </c>
      <c r="F326" s="57">
        <v>1</v>
      </c>
      <c r="G326" s="78" t="s">
        <v>176</v>
      </c>
      <c r="H326" s="43">
        <v>303</v>
      </c>
      <c r="I326" s="104">
        <v>0</v>
      </c>
      <c r="J326" s="104">
        <v>0</v>
      </c>
      <c r="K326" s="104">
        <v>0</v>
      </c>
      <c r="L326" s="103">
        <v>0</v>
      </c>
    </row>
    <row r="327" spans="1:16" ht="14.4" hidden="1" customHeight="1">
      <c r="A327" s="58">
        <v>3</v>
      </c>
      <c r="B327" s="54">
        <v>3</v>
      </c>
      <c r="C327" s="55">
        <v>2</v>
      </c>
      <c r="D327" s="56">
        <v>1</v>
      </c>
      <c r="E327" s="54">
        <v>2</v>
      </c>
      <c r="F327" s="57">
        <v>2</v>
      </c>
      <c r="G327" s="78" t="s">
        <v>177</v>
      </c>
      <c r="H327" s="43">
        <v>304</v>
      </c>
      <c r="I327" s="61">
        <v>0</v>
      </c>
      <c r="J327" s="61">
        <v>0</v>
      </c>
      <c r="K327" s="61">
        <v>0</v>
      </c>
      <c r="L327" s="61">
        <v>0</v>
      </c>
    </row>
    <row r="328" spans="1:16" ht="14.4" hidden="1" customHeight="1">
      <c r="A328" s="58">
        <v>3</v>
      </c>
      <c r="B328" s="54">
        <v>3</v>
      </c>
      <c r="C328" s="55">
        <v>2</v>
      </c>
      <c r="D328" s="56">
        <v>1</v>
      </c>
      <c r="E328" s="54">
        <v>3</v>
      </c>
      <c r="F328" s="57"/>
      <c r="G328" s="78" t="s">
        <v>178</v>
      </c>
      <c r="H328" s="43">
        <v>305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6" ht="14.4" hidden="1" customHeight="1">
      <c r="A329" s="58">
        <v>3</v>
      </c>
      <c r="B329" s="54">
        <v>3</v>
      </c>
      <c r="C329" s="55">
        <v>2</v>
      </c>
      <c r="D329" s="56">
        <v>1</v>
      </c>
      <c r="E329" s="54">
        <v>3</v>
      </c>
      <c r="F329" s="57">
        <v>1</v>
      </c>
      <c r="G329" s="78" t="s">
        <v>179</v>
      </c>
      <c r="H329" s="43">
        <v>306</v>
      </c>
      <c r="I329" s="61">
        <v>0</v>
      </c>
      <c r="J329" s="61">
        <v>0</v>
      </c>
      <c r="K329" s="61">
        <v>0</v>
      </c>
      <c r="L329" s="61">
        <v>0</v>
      </c>
    </row>
    <row r="330" spans="1:16" ht="14.4" hidden="1" customHeight="1">
      <c r="A330" s="58">
        <v>3</v>
      </c>
      <c r="B330" s="54">
        <v>3</v>
      </c>
      <c r="C330" s="55">
        <v>2</v>
      </c>
      <c r="D330" s="56">
        <v>1</v>
      </c>
      <c r="E330" s="54">
        <v>3</v>
      </c>
      <c r="F330" s="57">
        <v>2</v>
      </c>
      <c r="G330" s="78" t="s">
        <v>198</v>
      </c>
      <c r="H330" s="43">
        <v>307</v>
      </c>
      <c r="I330" s="79">
        <v>0</v>
      </c>
      <c r="J330" s="114">
        <v>0</v>
      </c>
      <c r="K330" s="79">
        <v>0</v>
      </c>
      <c r="L330" s="79">
        <v>0</v>
      </c>
    </row>
    <row r="331" spans="1:16" ht="14.4" hidden="1" customHeight="1">
      <c r="A331" s="66">
        <v>3</v>
      </c>
      <c r="B331" s="66">
        <v>3</v>
      </c>
      <c r="C331" s="75">
        <v>2</v>
      </c>
      <c r="D331" s="78">
        <v>2</v>
      </c>
      <c r="E331" s="75"/>
      <c r="F331" s="77"/>
      <c r="G331" s="78" t="s">
        <v>212</v>
      </c>
      <c r="H331" s="43">
        <v>308</v>
      </c>
      <c r="I331" s="71">
        <f>I332</f>
        <v>0</v>
      </c>
      <c r="J331" s="115">
        <f>J332</f>
        <v>0</v>
      </c>
      <c r="K331" s="72">
        <f>K332</f>
        <v>0</v>
      </c>
      <c r="L331" s="72">
        <f>L332</f>
        <v>0</v>
      </c>
    </row>
    <row r="332" spans="1:16" ht="14.4" hidden="1" customHeight="1">
      <c r="A332" s="58">
        <v>3</v>
      </c>
      <c r="B332" s="58">
        <v>3</v>
      </c>
      <c r="C332" s="54">
        <v>2</v>
      </c>
      <c r="D332" s="56">
        <v>2</v>
      </c>
      <c r="E332" s="54">
        <v>1</v>
      </c>
      <c r="F332" s="57"/>
      <c r="G332" s="78" t="s">
        <v>212</v>
      </c>
      <c r="H332" s="43">
        <v>309</v>
      </c>
      <c r="I332" s="44">
        <f>SUM(I333:I334)</f>
        <v>0</v>
      </c>
      <c r="J332" s="84">
        <f>SUM(J333:J334)</f>
        <v>0</v>
      </c>
      <c r="K332" s="45">
        <f>SUM(K333:K334)</f>
        <v>0</v>
      </c>
      <c r="L332" s="45">
        <f>SUM(L333:L334)</f>
        <v>0</v>
      </c>
    </row>
    <row r="333" spans="1:16" ht="14.4" hidden="1" customHeight="1">
      <c r="A333" s="58">
        <v>3</v>
      </c>
      <c r="B333" s="58">
        <v>3</v>
      </c>
      <c r="C333" s="54">
        <v>2</v>
      </c>
      <c r="D333" s="56">
        <v>2</v>
      </c>
      <c r="E333" s="58">
        <v>1</v>
      </c>
      <c r="F333" s="88">
        <v>1</v>
      </c>
      <c r="G333" s="56" t="s">
        <v>213</v>
      </c>
      <c r="H333" s="43">
        <v>310</v>
      </c>
      <c r="I333" s="61">
        <v>0</v>
      </c>
      <c r="J333" s="61">
        <v>0</v>
      </c>
      <c r="K333" s="61">
        <v>0</v>
      </c>
      <c r="L333" s="61">
        <v>0</v>
      </c>
    </row>
    <row r="334" spans="1:16" ht="14.4" hidden="1" customHeight="1">
      <c r="A334" s="66">
        <v>3</v>
      </c>
      <c r="B334" s="66">
        <v>3</v>
      </c>
      <c r="C334" s="67">
        <v>2</v>
      </c>
      <c r="D334" s="68">
        <v>2</v>
      </c>
      <c r="E334" s="69">
        <v>1</v>
      </c>
      <c r="F334" s="96">
        <v>2</v>
      </c>
      <c r="G334" s="69" t="s">
        <v>214</v>
      </c>
      <c r="H334" s="43">
        <v>311</v>
      </c>
      <c r="I334" s="61">
        <v>0</v>
      </c>
      <c r="J334" s="61">
        <v>0</v>
      </c>
      <c r="K334" s="61">
        <v>0</v>
      </c>
      <c r="L334" s="61">
        <v>0</v>
      </c>
    </row>
    <row r="335" spans="1:16" ht="23.25" hidden="1" customHeight="1">
      <c r="A335" s="58">
        <v>3</v>
      </c>
      <c r="B335" s="58">
        <v>3</v>
      </c>
      <c r="C335" s="54">
        <v>2</v>
      </c>
      <c r="D335" s="55">
        <v>3</v>
      </c>
      <c r="E335" s="56"/>
      <c r="F335" s="88"/>
      <c r="G335" s="56" t="s">
        <v>215</v>
      </c>
      <c r="H335" s="43">
        <v>312</v>
      </c>
      <c r="I335" s="44">
        <f>I336</f>
        <v>0</v>
      </c>
      <c r="J335" s="84">
        <f>J336</f>
        <v>0</v>
      </c>
      <c r="K335" s="45">
        <f>K336</f>
        <v>0</v>
      </c>
      <c r="L335" s="45">
        <f>L336</f>
        <v>0</v>
      </c>
    </row>
    <row r="336" spans="1:16" ht="13.5" hidden="1" customHeight="1">
      <c r="A336" s="58">
        <v>3</v>
      </c>
      <c r="B336" s="58">
        <v>3</v>
      </c>
      <c r="C336" s="54">
        <v>2</v>
      </c>
      <c r="D336" s="55">
        <v>3</v>
      </c>
      <c r="E336" s="56">
        <v>1</v>
      </c>
      <c r="F336" s="88"/>
      <c r="G336" s="56" t="s">
        <v>215</v>
      </c>
      <c r="H336" s="43">
        <v>313</v>
      </c>
      <c r="I336" s="44">
        <f>I337+I338</f>
        <v>0</v>
      </c>
      <c r="J336" s="44">
        <f>J337+J338</f>
        <v>0</v>
      </c>
      <c r="K336" s="44">
        <f>K337+K338</f>
        <v>0</v>
      </c>
      <c r="L336" s="44">
        <f>L337+L338</f>
        <v>0</v>
      </c>
    </row>
    <row r="337" spans="1:12" ht="28.5" hidden="1" customHeight="1">
      <c r="A337" s="58">
        <v>3</v>
      </c>
      <c r="B337" s="58">
        <v>3</v>
      </c>
      <c r="C337" s="54">
        <v>2</v>
      </c>
      <c r="D337" s="55">
        <v>3</v>
      </c>
      <c r="E337" s="56">
        <v>1</v>
      </c>
      <c r="F337" s="88">
        <v>1</v>
      </c>
      <c r="G337" s="56" t="s">
        <v>216</v>
      </c>
      <c r="H337" s="43">
        <v>314</v>
      </c>
      <c r="I337" s="104">
        <v>0</v>
      </c>
      <c r="J337" s="104">
        <v>0</v>
      </c>
      <c r="K337" s="104">
        <v>0</v>
      </c>
      <c r="L337" s="103">
        <v>0</v>
      </c>
    </row>
    <row r="338" spans="1:12" ht="27.75" hidden="1" customHeight="1">
      <c r="A338" s="58">
        <v>3</v>
      </c>
      <c r="B338" s="58">
        <v>3</v>
      </c>
      <c r="C338" s="54">
        <v>2</v>
      </c>
      <c r="D338" s="55">
        <v>3</v>
      </c>
      <c r="E338" s="56">
        <v>1</v>
      </c>
      <c r="F338" s="88">
        <v>2</v>
      </c>
      <c r="G338" s="56" t="s">
        <v>217</v>
      </c>
      <c r="H338" s="43">
        <v>315</v>
      </c>
      <c r="I338" s="61">
        <v>0</v>
      </c>
      <c r="J338" s="61">
        <v>0</v>
      </c>
      <c r="K338" s="61">
        <v>0</v>
      </c>
      <c r="L338" s="61">
        <v>0</v>
      </c>
    </row>
    <row r="339" spans="1:12" ht="14.4" hidden="1" customHeight="1">
      <c r="A339" s="58">
        <v>3</v>
      </c>
      <c r="B339" s="58">
        <v>3</v>
      </c>
      <c r="C339" s="54">
        <v>2</v>
      </c>
      <c r="D339" s="55">
        <v>4</v>
      </c>
      <c r="E339" s="55"/>
      <c r="F339" s="57"/>
      <c r="G339" s="56" t="s">
        <v>218</v>
      </c>
      <c r="H339" s="43">
        <v>316</v>
      </c>
      <c r="I339" s="44">
        <f>I340</f>
        <v>0</v>
      </c>
      <c r="J339" s="84">
        <f>J340</f>
        <v>0</v>
      </c>
      <c r="K339" s="45">
        <f>K340</f>
        <v>0</v>
      </c>
      <c r="L339" s="45">
        <f>L340</f>
        <v>0</v>
      </c>
    </row>
    <row r="340" spans="1:12" ht="14.4" hidden="1" customHeight="1">
      <c r="A340" s="74">
        <v>3</v>
      </c>
      <c r="B340" s="74">
        <v>3</v>
      </c>
      <c r="C340" s="49">
        <v>2</v>
      </c>
      <c r="D340" s="47">
        <v>4</v>
      </c>
      <c r="E340" s="47">
        <v>1</v>
      </c>
      <c r="F340" s="50"/>
      <c r="G340" s="56" t="s">
        <v>218</v>
      </c>
      <c r="H340" s="43">
        <v>317</v>
      </c>
      <c r="I340" s="64">
        <f>SUM(I341:I342)</f>
        <v>0</v>
      </c>
      <c r="J340" s="85">
        <f>SUM(J341:J342)</f>
        <v>0</v>
      </c>
      <c r="K340" s="65">
        <f>SUM(K341:K342)</f>
        <v>0</v>
      </c>
      <c r="L340" s="65">
        <f>SUM(L341:L342)</f>
        <v>0</v>
      </c>
    </row>
    <row r="341" spans="1:12" ht="15.75" hidden="1" customHeight="1">
      <c r="A341" s="58">
        <v>3</v>
      </c>
      <c r="B341" s="58">
        <v>3</v>
      </c>
      <c r="C341" s="54">
        <v>2</v>
      </c>
      <c r="D341" s="55">
        <v>4</v>
      </c>
      <c r="E341" s="55">
        <v>1</v>
      </c>
      <c r="F341" s="57">
        <v>1</v>
      </c>
      <c r="G341" s="56" t="s">
        <v>219</v>
      </c>
      <c r="H341" s="43">
        <v>318</v>
      </c>
      <c r="I341" s="61">
        <v>0</v>
      </c>
      <c r="J341" s="61">
        <v>0</v>
      </c>
      <c r="K341" s="61">
        <v>0</v>
      </c>
      <c r="L341" s="61">
        <v>0</v>
      </c>
    </row>
    <row r="342" spans="1:12" ht="14.4" hidden="1" customHeight="1">
      <c r="A342" s="58">
        <v>3</v>
      </c>
      <c r="B342" s="58">
        <v>3</v>
      </c>
      <c r="C342" s="54">
        <v>2</v>
      </c>
      <c r="D342" s="55">
        <v>4</v>
      </c>
      <c r="E342" s="55">
        <v>1</v>
      </c>
      <c r="F342" s="57">
        <v>2</v>
      </c>
      <c r="G342" s="56" t="s">
        <v>227</v>
      </c>
      <c r="H342" s="43">
        <v>319</v>
      </c>
      <c r="I342" s="61">
        <v>0</v>
      </c>
      <c r="J342" s="61">
        <v>0</v>
      </c>
      <c r="K342" s="61">
        <v>0</v>
      </c>
      <c r="L342" s="61">
        <v>0</v>
      </c>
    </row>
    <row r="343" spans="1:12" ht="14.4" hidden="1" customHeight="1">
      <c r="A343" s="58">
        <v>3</v>
      </c>
      <c r="B343" s="58">
        <v>3</v>
      </c>
      <c r="C343" s="54">
        <v>2</v>
      </c>
      <c r="D343" s="55">
        <v>5</v>
      </c>
      <c r="E343" s="55"/>
      <c r="F343" s="57"/>
      <c r="G343" s="56" t="s">
        <v>221</v>
      </c>
      <c r="H343" s="43">
        <v>320</v>
      </c>
      <c r="I343" s="44">
        <f t="shared" ref="I343:L344" si="30">I344</f>
        <v>0</v>
      </c>
      <c r="J343" s="84">
        <f t="shared" si="30"/>
        <v>0</v>
      </c>
      <c r="K343" s="45">
        <f t="shared" si="30"/>
        <v>0</v>
      </c>
      <c r="L343" s="45">
        <f t="shared" si="30"/>
        <v>0</v>
      </c>
    </row>
    <row r="344" spans="1:12" ht="14.4" hidden="1" customHeight="1">
      <c r="A344" s="74">
        <v>3</v>
      </c>
      <c r="B344" s="74">
        <v>3</v>
      </c>
      <c r="C344" s="49">
        <v>2</v>
      </c>
      <c r="D344" s="47">
        <v>5</v>
      </c>
      <c r="E344" s="47">
        <v>1</v>
      </c>
      <c r="F344" s="50"/>
      <c r="G344" s="56" t="s">
        <v>221</v>
      </c>
      <c r="H344" s="43">
        <v>321</v>
      </c>
      <c r="I344" s="64">
        <f t="shared" si="30"/>
        <v>0</v>
      </c>
      <c r="J344" s="85">
        <f t="shared" si="30"/>
        <v>0</v>
      </c>
      <c r="K344" s="65">
        <f t="shared" si="30"/>
        <v>0</v>
      </c>
      <c r="L344" s="65">
        <f t="shared" si="30"/>
        <v>0</v>
      </c>
    </row>
    <row r="345" spans="1:12" ht="14.4" hidden="1" customHeight="1">
      <c r="A345" s="58">
        <v>3</v>
      </c>
      <c r="B345" s="58">
        <v>3</v>
      </c>
      <c r="C345" s="54">
        <v>2</v>
      </c>
      <c r="D345" s="55">
        <v>5</v>
      </c>
      <c r="E345" s="55">
        <v>1</v>
      </c>
      <c r="F345" s="57">
        <v>1</v>
      </c>
      <c r="G345" s="56" t="s">
        <v>221</v>
      </c>
      <c r="H345" s="43">
        <v>322</v>
      </c>
      <c r="I345" s="104">
        <v>0</v>
      </c>
      <c r="J345" s="104">
        <v>0</v>
      </c>
      <c r="K345" s="104">
        <v>0</v>
      </c>
      <c r="L345" s="103">
        <v>0</v>
      </c>
    </row>
    <row r="346" spans="1:12" ht="16.5" hidden="1" customHeight="1">
      <c r="A346" s="58">
        <v>3</v>
      </c>
      <c r="B346" s="58">
        <v>3</v>
      </c>
      <c r="C346" s="54">
        <v>2</v>
      </c>
      <c r="D346" s="55">
        <v>6</v>
      </c>
      <c r="E346" s="55"/>
      <c r="F346" s="57"/>
      <c r="G346" s="56" t="s">
        <v>191</v>
      </c>
      <c r="H346" s="43">
        <v>323</v>
      </c>
      <c r="I346" s="44">
        <f t="shared" ref="I346:L347" si="31">I347</f>
        <v>0</v>
      </c>
      <c r="J346" s="84">
        <f t="shared" si="31"/>
        <v>0</v>
      </c>
      <c r="K346" s="45">
        <f t="shared" si="31"/>
        <v>0</v>
      </c>
      <c r="L346" s="45">
        <f t="shared" si="31"/>
        <v>0</v>
      </c>
    </row>
    <row r="347" spans="1:12" ht="15" hidden="1" customHeight="1">
      <c r="A347" s="58">
        <v>3</v>
      </c>
      <c r="B347" s="58">
        <v>3</v>
      </c>
      <c r="C347" s="54">
        <v>2</v>
      </c>
      <c r="D347" s="55">
        <v>6</v>
      </c>
      <c r="E347" s="55">
        <v>1</v>
      </c>
      <c r="F347" s="57"/>
      <c r="G347" s="56" t="s">
        <v>191</v>
      </c>
      <c r="H347" s="43">
        <v>324</v>
      </c>
      <c r="I347" s="44">
        <f t="shared" si="31"/>
        <v>0</v>
      </c>
      <c r="J347" s="84">
        <f t="shared" si="31"/>
        <v>0</v>
      </c>
      <c r="K347" s="45">
        <f t="shared" si="31"/>
        <v>0</v>
      </c>
      <c r="L347" s="45">
        <f t="shared" si="31"/>
        <v>0</v>
      </c>
    </row>
    <row r="348" spans="1:12" ht="13.5" hidden="1" customHeight="1">
      <c r="A348" s="66">
        <v>3</v>
      </c>
      <c r="B348" s="66">
        <v>3</v>
      </c>
      <c r="C348" s="67">
        <v>2</v>
      </c>
      <c r="D348" s="68">
        <v>6</v>
      </c>
      <c r="E348" s="68">
        <v>1</v>
      </c>
      <c r="F348" s="70">
        <v>1</v>
      </c>
      <c r="G348" s="69" t="s">
        <v>191</v>
      </c>
      <c r="H348" s="43">
        <v>325</v>
      </c>
      <c r="I348" s="104">
        <v>0</v>
      </c>
      <c r="J348" s="104">
        <v>0</v>
      </c>
      <c r="K348" s="104">
        <v>0</v>
      </c>
      <c r="L348" s="103">
        <v>0</v>
      </c>
    </row>
    <row r="349" spans="1:12" ht="15" hidden="1" customHeight="1">
      <c r="A349" s="58">
        <v>3</v>
      </c>
      <c r="B349" s="58">
        <v>3</v>
      </c>
      <c r="C349" s="54">
        <v>2</v>
      </c>
      <c r="D349" s="55">
        <v>7</v>
      </c>
      <c r="E349" s="55"/>
      <c r="F349" s="57"/>
      <c r="G349" s="56" t="s">
        <v>223</v>
      </c>
      <c r="H349" s="43">
        <v>326</v>
      </c>
      <c r="I349" s="44">
        <f>I350</f>
        <v>0</v>
      </c>
      <c r="J349" s="84">
        <f>J350</f>
        <v>0</v>
      </c>
      <c r="K349" s="45">
        <f>K350</f>
        <v>0</v>
      </c>
      <c r="L349" s="45">
        <f>L350</f>
        <v>0</v>
      </c>
    </row>
    <row r="350" spans="1:12" ht="12.75" hidden="1" customHeight="1">
      <c r="A350" s="66">
        <v>3</v>
      </c>
      <c r="B350" s="66">
        <v>3</v>
      </c>
      <c r="C350" s="67">
        <v>2</v>
      </c>
      <c r="D350" s="68">
        <v>7</v>
      </c>
      <c r="E350" s="68">
        <v>1</v>
      </c>
      <c r="F350" s="70"/>
      <c r="G350" s="56" t="s">
        <v>223</v>
      </c>
      <c r="H350" s="43">
        <v>327</v>
      </c>
      <c r="I350" s="44">
        <f>SUM(I351:I352)</f>
        <v>0</v>
      </c>
      <c r="J350" s="44">
        <f>SUM(J351:J352)</f>
        <v>0</v>
      </c>
      <c r="K350" s="44">
        <f>SUM(K351:K352)</f>
        <v>0</v>
      </c>
      <c r="L350" s="44">
        <f>SUM(L351:L352)</f>
        <v>0</v>
      </c>
    </row>
    <row r="351" spans="1:12" ht="27" hidden="1" customHeight="1">
      <c r="A351" s="58">
        <v>3</v>
      </c>
      <c r="B351" s="58">
        <v>3</v>
      </c>
      <c r="C351" s="54">
        <v>2</v>
      </c>
      <c r="D351" s="55">
        <v>7</v>
      </c>
      <c r="E351" s="55">
        <v>1</v>
      </c>
      <c r="F351" s="57">
        <v>1</v>
      </c>
      <c r="G351" s="56" t="s">
        <v>224</v>
      </c>
      <c r="H351" s="43">
        <v>328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30" hidden="1" customHeight="1">
      <c r="A352" s="58">
        <v>3</v>
      </c>
      <c r="B352" s="58">
        <v>3</v>
      </c>
      <c r="C352" s="54">
        <v>2</v>
      </c>
      <c r="D352" s="55">
        <v>7</v>
      </c>
      <c r="E352" s="55">
        <v>1</v>
      </c>
      <c r="F352" s="57">
        <v>2</v>
      </c>
      <c r="G352" s="56" t="s">
        <v>225</v>
      </c>
      <c r="H352" s="43">
        <v>329</v>
      </c>
      <c r="I352" s="61">
        <v>0</v>
      </c>
      <c r="J352" s="61">
        <v>0</v>
      </c>
      <c r="K352" s="61">
        <v>0</v>
      </c>
      <c r="L352" s="61">
        <v>0</v>
      </c>
    </row>
    <row r="353" spans="1:12" ht="18.75" customHeight="1">
      <c r="A353" s="24"/>
      <c r="B353" s="24"/>
      <c r="C353" s="25"/>
      <c r="D353" s="116"/>
      <c r="E353" s="117"/>
      <c r="F353" s="118"/>
      <c r="G353" s="119" t="s">
        <v>228</v>
      </c>
      <c r="H353" s="43">
        <v>330</v>
      </c>
      <c r="I353" s="93">
        <f>SUM(I30+I171)</f>
        <v>106900</v>
      </c>
      <c r="J353" s="93">
        <f>SUM(J30+J171)</f>
        <v>106900</v>
      </c>
      <c r="K353" s="93">
        <f>SUM(K30+K171)</f>
        <v>104986.95</v>
      </c>
      <c r="L353" s="93">
        <f>SUM(L30+L171)</f>
        <v>104986.95</v>
      </c>
    </row>
    <row r="354" spans="1:12" ht="4.2" customHeight="1">
      <c r="G354" s="120"/>
      <c r="H354" s="43"/>
      <c r="I354" s="121"/>
      <c r="J354" s="122"/>
      <c r="K354" s="122"/>
      <c r="L354" s="122"/>
    </row>
    <row r="355" spans="1:12" ht="18.75" customHeight="1">
      <c r="D355" s="21"/>
      <c r="E355" s="21"/>
      <c r="F355" s="29"/>
      <c r="G355" s="21" t="s">
        <v>229</v>
      </c>
      <c r="H355" s="142"/>
      <c r="I355" s="123"/>
      <c r="J355" s="122"/>
      <c r="K355" s="21" t="s">
        <v>230</v>
      </c>
      <c r="L355" s="123"/>
    </row>
    <row r="356" spans="1:12" ht="18.75" customHeight="1">
      <c r="A356" s="124"/>
      <c r="B356" s="124"/>
      <c r="C356" s="124"/>
      <c r="D356" s="125" t="s">
        <v>231</v>
      </c>
      <c r="E356"/>
      <c r="F356"/>
      <c r="G356" s="142"/>
      <c r="H356" s="142"/>
      <c r="I356" s="130" t="s">
        <v>232</v>
      </c>
      <c r="K356" s="468" t="s">
        <v>233</v>
      </c>
      <c r="L356" s="468"/>
    </row>
    <row r="357" spans="1:12" ht="4.2" customHeight="1">
      <c r="I357" s="126"/>
      <c r="K357" s="126"/>
      <c r="L357" s="126"/>
    </row>
    <row r="358" spans="1:12" ht="15.75" customHeight="1">
      <c r="D358" s="21"/>
      <c r="E358" s="21"/>
      <c r="F358" s="29"/>
      <c r="G358" s="21" t="s">
        <v>234</v>
      </c>
      <c r="I358" s="126"/>
      <c r="K358" s="21" t="s">
        <v>235</v>
      </c>
      <c r="L358" s="127"/>
    </row>
    <row r="359" spans="1:12" ht="26.25" customHeight="1">
      <c r="D359" s="470" t="s">
        <v>236</v>
      </c>
      <c r="E359" s="471"/>
      <c r="F359" s="471"/>
      <c r="G359" s="471"/>
      <c r="H359" s="128"/>
      <c r="I359" s="129" t="s">
        <v>232</v>
      </c>
      <c r="K359" s="468" t="s">
        <v>233</v>
      </c>
      <c r="L359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56:L356"/>
    <mergeCell ref="D359:G359"/>
    <mergeCell ref="K359:L359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" bottom="0" header="0" footer="0"/>
  <pageSetup paperSize="10000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46"/>
  <sheetViews>
    <sheetView topLeftCell="A13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3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3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3" ht="12" customHeight="1">
      <c r="F19" s="1"/>
      <c r="J19" s="12"/>
      <c r="K19" s="13"/>
      <c r="L19" s="14" t="s">
        <v>14</v>
      </c>
      <c r="M19" s="136"/>
    </row>
    <row r="20" spans="1:13" ht="11.25" customHeight="1">
      <c r="F20" s="1"/>
      <c r="J20" s="15" t="s">
        <v>15</v>
      </c>
      <c r="K20" s="7"/>
      <c r="L20" s="16"/>
      <c r="M20" s="136"/>
    </row>
    <row r="21" spans="1:13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3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3" ht="12" customHeight="1">
      <c r="F23" s="1"/>
      <c r="G23" s="17" t="s">
        <v>242</v>
      </c>
      <c r="H23" s="21"/>
      <c r="J23" s="131" t="s">
        <v>21</v>
      </c>
      <c r="K23" s="22" t="s">
        <v>22</v>
      </c>
      <c r="L23" s="16"/>
      <c r="M23" s="136"/>
    </row>
    <row r="24" spans="1:13" ht="12.75" customHeight="1">
      <c r="F24" s="1"/>
      <c r="G24" s="23" t="s">
        <v>23</v>
      </c>
      <c r="H24" s="24" t="s">
        <v>237</v>
      </c>
      <c r="I24" s="25"/>
      <c r="J24" s="26"/>
      <c r="K24" s="16"/>
      <c r="L24" s="16"/>
      <c r="M24" s="136"/>
    </row>
    <row r="25" spans="1:13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3" ht="14.25" customHeight="1">
      <c r="A26" s="27"/>
      <c r="B26" s="27"/>
      <c r="C26" s="27"/>
      <c r="D26" s="27"/>
      <c r="E26" s="27"/>
      <c r="F26" s="28"/>
      <c r="G26" s="29" t="s">
        <v>238</v>
      </c>
      <c r="I26" s="29"/>
      <c r="J26" s="29"/>
      <c r="K26" s="30"/>
      <c r="L26" s="31" t="s">
        <v>29</v>
      </c>
      <c r="M26" s="137"/>
    </row>
    <row r="27" spans="1:13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3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3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3" ht="16.5" hidden="1" customHeight="1">
      <c r="A30" s="58">
        <v>2</v>
      </c>
      <c r="B30" s="54">
        <v>7</v>
      </c>
      <c r="C30" s="58">
        <v>3</v>
      </c>
      <c r="D30" s="54">
        <v>1</v>
      </c>
      <c r="E30" s="55">
        <v>1</v>
      </c>
      <c r="F30" s="57">
        <v>2</v>
      </c>
      <c r="G30" s="56" t="s">
        <v>113</v>
      </c>
      <c r="H30" s="43">
        <v>120</v>
      </c>
      <c r="I30" s="60">
        <v>0</v>
      </c>
      <c r="J30" s="61">
        <v>0</v>
      </c>
      <c r="K30" s="61">
        <v>0</v>
      </c>
      <c r="L30" s="61">
        <v>0</v>
      </c>
    </row>
    <row r="31" spans="1:13" ht="15" hidden="1" customHeight="1">
      <c r="A31" s="87">
        <v>2</v>
      </c>
      <c r="B31" s="87">
        <v>8</v>
      </c>
      <c r="C31" s="39"/>
      <c r="D31" s="63"/>
      <c r="E31" s="46"/>
      <c r="F31" s="100"/>
      <c r="G31" s="51" t="s">
        <v>114</v>
      </c>
      <c r="H31" s="43">
        <v>121</v>
      </c>
      <c r="I31" s="65">
        <f>I32</f>
        <v>0</v>
      </c>
      <c r="J31" s="85">
        <f>J32</f>
        <v>0</v>
      </c>
      <c r="K31" s="65">
        <f>K32</f>
        <v>0</v>
      </c>
      <c r="L31" s="64">
        <f>L32</f>
        <v>0</v>
      </c>
    </row>
    <row r="32" spans="1:13" ht="14.25" hidden="1" customHeight="1">
      <c r="A32" s="66">
        <v>2</v>
      </c>
      <c r="B32" s="66">
        <v>8</v>
      </c>
      <c r="C32" s="66">
        <v>1</v>
      </c>
      <c r="D32" s="67"/>
      <c r="E32" s="68"/>
      <c r="F32" s="70"/>
      <c r="G32" s="48" t="s">
        <v>114</v>
      </c>
      <c r="H32" s="43">
        <v>122</v>
      </c>
      <c r="I32" s="65">
        <f>I33+I38</f>
        <v>0</v>
      </c>
      <c r="J32" s="85">
        <f>J33+J38</f>
        <v>0</v>
      </c>
      <c r="K32" s="65">
        <f>K33+K38</f>
        <v>0</v>
      </c>
      <c r="L32" s="64">
        <f>L33+L38</f>
        <v>0</v>
      </c>
    </row>
    <row r="33" spans="1:12" ht="13.5" hidden="1" customHeight="1">
      <c r="A33" s="58">
        <v>2</v>
      </c>
      <c r="B33" s="54">
        <v>8</v>
      </c>
      <c r="C33" s="56">
        <v>1</v>
      </c>
      <c r="D33" s="54">
        <v>1</v>
      </c>
      <c r="E33" s="55"/>
      <c r="F33" s="57"/>
      <c r="G33" s="56" t="s">
        <v>115</v>
      </c>
      <c r="H33" s="43">
        <v>123</v>
      </c>
      <c r="I33" s="45">
        <f>I34</f>
        <v>0</v>
      </c>
      <c r="J33" s="84">
        <f>J34</f>
        <v>0</v>
      </c>
      <c r="K33" s="45">
        <f>K34</f>
        <v>0</v>
      </c>
      <c r="L33" s="44">
        <f>L34</f>
        <v>0</v>
      </c>
    </row>
    <row r="34" spans="1:12" ht="13.5" hidden="1" customHeight="1">
      <c r="A34" s="58">
        <v>2</v>
      </c>
      <c r="B34" s="54">
        <v>8</v>
      </c>
      <c r="C34" s="48">
        <v>1</v>
      </c>
      <c r="D34" s="49">
        <v>1</v>
      </c>
      <c r="E34" s="47">
        <v>1</v>
      </c>
      <c r="F34" s="50"/>
      <c r="G34" s="56" t="s">
        <v>115</v>
      </c>
      <c r="H34" s="43">
        <v>124</v>
      </c>
      <c r="I34" s="65">
        <f>SUM(I35:I37)</f>
        <v>0</v>
      </c>
      <c r="J34" s="65">
        <f>SUM(J35:J37)</f>
        <v>0</v>
      </c>
      <c r="K34" s="65">
        <f>SUM(K35:K37)</f>
        <v>0</v>
      </c>
      <c r="L34" s="65">
        <f>SUM(L35:L37)</f>
        <v>0</v>
      </c>
    </row>
    <row r="35" spans="1:12" ht="13.5" hidden="1" customHeight="1">
      <c r="A35" s="54">
        <v>2</v>
      </c>
      <c r="B35" s="49">
        <v>8</v>
      </c>
      <c r="C35" s="56">
        <v>1</v>
      </c>
      <c r="D35" s="54">
        <v>1</v>
      </c>
      <c r="E35" s="55">
        <v>1</v>
      </c>
      <c r="F35" s="57">
        <v>1</v>
      </c>
      <c r="G35" s="56" t="s">
        <v>116</v>
      </c>
      <c r="H35" s="43">
        <v>125</v>
      </c>
      <c r="I35" s="60">
        <v>0</v>
      </c>
      <c r="J35" s="60">
        <v>0</v>
      </c>
      <c r="K35" s="60">
        <v>0</v>
      </c>
      <c r="L35" s="60">
        <v>0</v>
      </c>
    </row>
    <row r="36" spans="1:12" ht="15.75" hidden="1" customHeight="1">
      <c r="A36" s="66">
        <v>2</v>
      </c>
      <c r="B36" s="75">
        <v>8</v>
      </c>
      <c r="C36" s="78">
        <v>1</v>
      </c>
      <c r="D36" s="75">
        <v>1</v>
      </c>
      <c r="E36" s="76">
        <v>1</v>
      </c>
      <c r="F36" s="77">
        <v>2</v>
      </c>
      <c r="G36" s="78" t="s">
        <v>117</v>
      </c>
      <c r="H36" s="43">
        <v>126</v>
      </c>
      <c r="I36" s="101">
        <v>0</v>
      </c>
      <c r="J36" s="101">
        <v>0</v>
      </c>
      <c r="K36" s="101">
        <v>0</v>
      </c>
      <c r="L36" s="101">
        <v>0</v>
      </c>
    </row>
    <row r="37" spans="1:12" ht="14.4" hidden="1" customHeight="1">
      <c r="A37" s="66">
        <v>2</v>
      </c>
      <c r="B37" s="75">
        <v>8</v>
      </c>
      <c r="C37" s="78">
        <v>1</v>
      </c>
      <c r="D37" s="75">
        <v>1</v>
      </c>
      <c r="E37" s="76">
        <v>1</v>
      </c>
      <c r="F37" s="77">
        <v>3</v>
      </c>
      <c r="G37" s="78" t="s">
        <v>118</v>
      </c>
      <c r="H37" s="43">
        <v>127</v>
      </c>
      <c r="I37" s="101">
        <v>0</v>
      </c>
      <c r="J37" s="102">
        <v>0</v>
      </c>
      <c r="K37" s="101">
        <v>0</v>
      </c>
      <c r="L37" s="79">
        <v>0</v>
      </c>
    </row>
    <row r="38" spans="1:12" ht="15" hidden="1" customHeight="1">
      <c r="A38" s="58">
        <v>2</v>
      </c>
      <c r="B38" s="54">
        <v>8</v>
      </c>
      <c r="C38" s="56">
        <v>1</v>
      </c>
      <c r="D38" s="54">
        <v>2</v>
      </c>
      <c r="E38" s="55"/>
      <c r="F38" s="57"/>
      <c r="G38" s="56" t="s">
        <v>119</v>
      </c>
      <c r="H38" s="43">
        <v>128</v>
      </c>
      <c r="I38" s="45">
        <f t="shared" ref="I38:L39" si="0">I39</f>
        <v>0</v>
      </c>
      <c r="J38" s="84">
        <f t="shared" si="0"/>
        <v>0</v>
      </c>
      <c r="K38" s="45">
        <f t="shared" si="0"/>
        <v>0</v>
      </c>
      <c r="L38" s="44">
        <f t="shared" si="0"/>
        <v>0</v>
      </c>
    </row>
    <row r="39" spans="1:12" ht="14.4" hidden="1" customHeight="1">
      <c r="A39" s="58">
        <v>2</v>
      </c>
      <c r="B39" s="54">
        <v>8</v>
      </c>
      <c r="C39" s="56">
        <v>1</v>
      </c>
      <c r="D39" s="54">
        <v>2</v>
      </c>
      <c r="E39" s="55">
        <v>1</v>
      </c>
      <c r="F39" s="57"/>
      <c r="G39" s="56" t="s">
        <v>119</v>
      </c>
      <c r="H39" s="43">
        <v>129</v>
      </c>
      <c r="I39" s="45">
        <f t="shared" si="0"/>
        <v>0</v>
      </c>
      <c r="J39" s="84">
        <f t="shared" si="0"/>
        <v>0</v>
      </c>
      <c r="K39" s="45">
        <f t="shared" si="0"/>
        <v>0</v>
      </c>
      <c r="L39" s="44">
        <f t="shared" si="0"/>
        <v>0</v>
      </c>
    </row>
    <row r="40" spans="1:12" ht="14.4" hidden="1" customHeight="1">
      <c r="A40" s="66">
        <v>2</v>
      </c>
      <c r="B40" s="67">
        <v>8</v>
      </c>
      <c r="C40" s="69">
        <v>1</v>
      </c>
      <c r="D40" s="67">
        <v>2</v>
      </c>
      <c r="E40" s="68">
        <v>1</v>
      </c>
      <c r="F40" s="70">
        <v>1</v>
      </c>
      <c r="G40" s="56" t="s">
        <v>119</v>
      </c>
      <c r="H40" s="43">
        <v>130</v>
      </c>
      <c r="I40" s="103">
        <v>0</v>
      </c>
      <c r="J40" s="61">
        <v>0</v>
      </c>
      <c r="K40" s="61">
        <v>0</v>
      </c>
      <c r="L40" s="61">
        <v>0</v>
      </c>
    </row>
    <row r="41" spans="1:12" ht="39.75" hidden="1" customHeight="1">
      <c r="A41" s="87">
        <v>2</v>
      </c>
      <c r="B41" s="39">
        <v>9</v>
      </c>
      <c r="C41" s="41"/>
      <c r="D41" s="39"/>
      <c r="E41" s="40"/>
      <c r="F41" s="42"/>
      <c r="G41" s="41" t="s">
        <v>120</v>
      </c>
      <c r="H41" s="43">
        <v>131</v>
      </c>
      <c r="I41" s="45">
        <f>I42+I46</f>
        <v>0</v>
      </c>
      <c r="J41" s="84">
        <f>J42+J46</f>
        <v>0</v>
      </c>
      <c r="K41" s="45">
        <f>K42+K46</f>
        <v>0</v>
      </c>
      <c r="L41" s="44">
        <f>L42+L46</f>
        <v>0</v>
      </c>
    </row>
    <row r="42" spans="1:12" s="69" customFormat="1" ht="39" hidden="1" customHeight="1">
      <c r="A42" s="58">
        <v>2</v>
      </c>
      <c r="B42" s="54">
        <v>9</v>
      </c>
      <c r="C42" s="56">
        <v>1</v>
      </c>
      <c r="D42" s="54"/>
      <c r="E42" s="55"/>
      <c r="F42" s="57"/>
      <c r="G42" s="56" t="s">
        <v>121</v>
      </c>
      <c r="H42" s="43">
        <v>132</v>
      </c>
      <c r="I42" s="45">
        <f t="shared" ref="I42:L44" si="1">I43</f>
        <v>0</v>
      </c>
      <c r="J42" s="84">
        <f t="shared" si="1"/>
        <v>0</v>
      </c>
      <c r="K42" s="45">
        <f t="shared" si="1"/>
        <v>0</v>
      </c>
      <c r="L42" s="44">
        <f t="shared" si="1"/>
        <v>0</v>
      </c>
    </row>
    <row r="43" spans="1:12" ht="42.75" hidden="1" customHeight="1">
      <c r="A43" s="74">
        <v>2</v>
      </c>
      <c r="B43" s="49">
        <v>9</v>
      </c>
      <c r="C43" s="48">
        <v>1</v>
      </c>
      <c r="D43" s="49">
        <v>1</v>
      </c>
      <c r="E43" s="47"/>
      <c r="F43" s="50"/>
      <c r="G43" s="56" t="s">
        <v>122</v>
      </c>
      <c r="H43" s="43">
        <v>133</v>
      </c>
      <c r="I43" s="65">
        <f t="shared" si="1"/>
        <v>0</v>
      </c>
      <c r="J43" s="85">
        <f t="shared" si="1"/>
        <v>0</v>
      </c>
      <c r="K43" s="65">
        <f t="shared" si="1"/>
        <v>0</v>
      </c>
      <c r="L43" s="64">
        <f t="shared" si="1"/>
        <v>0</v>
      </c>
    </row>
    <row r="44" spans="1:12" ht="38.25" hidden="1" customHeight="1">
      <c r="A44" s="58">
        <v>2</v>
      </c>
      <c r="B44" s="54">
        <v>9</v>
      </c>
      <c r="C44" s="58">
        <v>1</v>
      </c>
      <c r="D44" s="54">
        <v>1</v>
      </c>
      <c r="E44" s="55">
        <v>1</v>
      </c>
      <c r="F44" s="57"/>
      <c r="G44" s="56" t="s">
        <v>122</v>
      </c>
      <c r="H44" s="43">
        <v>134</v>
      </c>
      <c r="I44" s="45">
        <f t="shared" si="1"/>
        <v>0</v>
      </c>
      <c r="J44" s="84">
        <f t="shared" si="1"/>
        <v>0</v>
      </c>
      <c r="K44" s="45">
        <f t="shared" si="1"/>
        <v>0</v>
      </c>
      <c r="L44" s="44">
        <f t="shared" si="1"/>
        <v>0</v>
      </c>
    </row>
    <row r="45" spans="1:12" ht="38.25" hidden="1" customHeight="1">
      <c r="A45" s="74">
        <v>2</v>
      </c>
      <c r="B45" s="49">
        <v>9</v>
      </c>
      <c r="C45" s="49">
        <v>1</v>
      </c>
      <c r="D45" s="49">
        <v>1</v>
      </c>
      <c r="E45" s="47">
        <v>1</v>
      </c>
      <c r="F45" s="50">
        <v>1</v>
      </c>
      <c r="G45" s="56" t="s">
        <v>122</v>
      </c>
      <c r="H45" s="43">
        <v>135</v>
      </c>
      <c r="I45" s="98">
        <v>0</v>
      </c>
      <c r="J45" s="98">
        <v>0</v>
      </c>
      <c r="K45" s="98">
        <v>0</v>
      </c>
      <c r="L45" s="98">
        <v>0</v>
      </c>
    </row>
    <row r="46" spans="1:12" ht="41.25" hidden="1" customHeight="1">
      <c r="A46" s="58">
        <v>2</v>
      </c>
      <c r="B46" s="54">
        <v>9</v>
      </c>
      <c r="C46" s="54">
        <v>2</v>
      </c>
      <c r="D46" s="54"/>
      <c r="E46" s="55"/>
      <c r="F46" s="57"/>
      <c r="G46" s="56" t="s">
        <v>123</v>
      </c>
      <c r="H46" s="43">
        <v>136</v>
      </c>
      <c r="I46" s="45">
        <f>SUM(I47+I52)</f>
        <v>0</v>
      </c>
      <c r="J46" s="45">
        <f>SUM(J47+J52)</f>
        <v>0</v>
      </c>
      <c r="K46" s="45">
        <f>SUM(K47+K52)</f>
        <v>0</v>
      </c>
      <c r="L46" s="45">
        <f>SUM(L47+L52)</f>
        <v>0</v>
      </c>
    </row>
    <row r="47" spans="1:12" ht="44.25" hidden="1" customHeight="1">
      <c r="A47" s="58">
        <v>2</v>
      </c>
      <c r="B47" s="54">
        <v>9</v>
      </c>
      <c r="C47" s="54">
        <v>2</v>
      </c>
      <c r="D47" s="49">
        <v>1</v>
      </c>
      <c r="E47" s="47"/>
      <c r="F47" s="50"/>
      <c r="G47" s="48" t="s">
        <v>124</v>
      </c>
      <c r="H47" s="43">
        <v>137</v>
      </c>
      <c r="I47" s="65">
        <f>I48</f>
        <v>0</v>
      </c>
      <c r="J47" s="85">
        <f>J48</f>
        <v>0</v>
      </c>
      <c r="K47" s="65">
        <f>K48</f>
        <v>0</v>
      </c>
      <c r="L47" s="64">
        <f>L48</f>
        <v>0</v>
      </c>
    </row>
    <row r="48" spans="1:12" ht="40.5" hidden="1" customHeight="1">
      <c r="A48" s="74">
        <v>2</v>
      </c>
      <c r="B48" s="49">
        <v>9</v>
      </c>
      <c r="C48" s="49">
        <v>2</v>
      </c>
      <c r="D48" s="54">
        <v>1</v>
      </c>
      <c r="E48" s="55">
        <v>1</v>
      </c>
      <c r="F48" s="57"/>
      <c r="G48" s="48" t="s">
        <v>125</v>
      </c>
      <c r="H48" s="43">
        <v>138</v>
      </c>
      <c r="I48" s="45">
        <f>SUM(I49:I51)</f>
        <v>0</v>
      </c>
      <c r="J48" s="84">
        <f>SUM(J49:J51)</f>
        <v>0</v>
      </c>
      <c r="K48" s="45">
        <f>SUM(K49:K51)</f>
        <v>0</v>
      </c>
      <c r="L48" s="44">
        <f>SUM(L49:L51)</f>
        <v>0</v>
      </c>
    </row>
    <row r="49" spans="1:12" ht="53.25" hidden="1" customHeight="1">
      <c r="A49" s="66">
        <v>2</v>
      </c>
      <c r="B49" s="75">
        <v>9</v>
      </c>
      <c r="C49" s="75">
        <v>2</v>
      </c>
      <c r="D49" s="75">
        <v>1</v>
      </c>
      <c r="E49" s="76">
        <v>1</v>
      </c>
      <c r="F49" s="77">
        <v>1</v>
      </c>
      <c r="G49" s="48" t="s">
        <v>126</v>
      </c>
      <c r="H49" s="43">
        <v>139</v>
      </c>
      <c r="I49" s="101">
        <v>0</v>
      </c>
      <c r="J49" s="59">
        <v>0</v>
      </c>
      <c r="K49" s="59">
        <v>0</v>
      </c>
      <c r="L49" s="59">
        <v>0</v>
      </c>
    </row>
    <row r="50" spans="1:12" ht="51.75" hidden="1" customHeight="1">
      <c r="A50" s="58">
        <v>2</v>
      </c>
      <c r="B50" s="54">
        <v>9</v>
      </c>
      <c r="C50" s="54">
        <v>2</v>
      </c>
      <c r="D50" s="54">
        <v>1</v>
      </c>
      <c r="E50" s="55">
        <v>1</v>
      </c>
      <c r="F50" s="57">
        <v>2</v>
      </c>
      <c r="G50" s="48" t="s">
        <v>127</v>
      </c>
      <c r="H50" s="43">
        <v>140</v>
      </c>
      <c r="I50" s="60">
        <v>0</v>
      </c>
      <c r="J50" s="104">
        <v>0</v>
      </c>
      <c r="K50" s="104">
        <v>0</v>
      </c>
      <c r="L50" s="104">
        <v>0</v>
      </c>
    </row>
    <row r="51" spans="1:12" ht="54.75" hidden="1" customHeight="1">
      <c r="A51" s="58">
        <v>2</v>
      </c>
      <c r="B51" s="54">
        <v>9</v>
      </c>
      <c r="C51" s="54">
        <v>2</v>
      </c>
      <c r="D51" s="54">
        <v>1</v>
      </c>
      <c r="E51" s="55">
        <v>1</v>
      </c>
      <c r="F51" s="57">
        <v>3</v>
      </c>
      <c r="G51" s="48" t="s">
        <v>128</v>
      </c>
      <c r="H51" s="43">
        <v>141</v>
      </c>
      <c r="I51" s="60">
        <v>0</v>
      </c>
      <c r="J51" s="60">
        <v>0</v>
      </c>
      <c r="K51" s="60">
        <v>0</v>
      </c>
      <c r="L51" s="60">
        <v>0</v>
      </c>
    </row>
    <row r="52" spans="1:12" ht="39" hidden="1" customHeight="1">
      <c r="A52" s="105">
        <v>2</v>
      </c>
      <c r="B52" s="105">
        <v>9</v>
      </c>
      <c r="C52" s="105">
        <v>2</v>
      </c>
      <c r="D52" s="105">
        <v>2</v>
      </c>
      <c r="E52" s="105"/>
      <c r="F52" s="105"/>
      <c r="G52" s="56" t="s">
        <v>129</v>
      </c>
      <c r="H52" s="43">
        <v>142</v>
      </c>
      <c r="I52" s="45">
        <f>I53</f>
        <v>0</v>
      </c>
      <c r="J52" s="84">
        <f>J53</f>
        <v>0</v>
      </c>
      <c r="K52" s="45">
        <f>K53</f>
        <v>0</v>
      </c>
      <c r="L52" s="44">
        <f>L53</f>
        <v>0</v>
      </c>
    </row>
    <row r="53" spans="1:12" ht="43.5" hidden="1" customHeight="1">
      <c r="A53" s="58">
        <v>2</v>
      </c>
      <c r="B53" s="54">
        <v>9</v>
      </c>
      <c r="C53" s="54">
        <v>2</v>
      </c>
      <c r="D53" s="54">
        <v>2</v>
      </c>
      <c r="E53" s="55">
        <v>1</v>
      </c>
      <c r="F53" s="57"/>
      <c r="G53" s="48" t="s">
        <v>130</v>
      </c>
      <c r="H53" s="43">
        <v>143</v>
      </c>
      <c r="I53" s="65">
        <f>SUM(I54:I56)</f>
        <v>0</v>
      </c>
      <c r="J53" s="65">
        <f>SUM(J54:J56)</f>
        <v>0</v>
      </c>
      <c r="K53" s="65">
        <f>SUM(K54:K56)</f>
        <v>0</v>
      </c>
      <c r="L53" s="65">
        <f>SUM(L54:L56)</f>
        <v>0</v>
      </c>
    </row>
    <row r="54" spans="1:12" ht="54.75" hidden="1" customHeight="1">
      <c r="A54" s="58">
        <v>2</v>
      </c>
      <c r="B54" s="54">
        <v>9</v>
      </c>
      <c r="C54" s="54">
        <v>2</v>
      </c>
      <c r="D54" s="54">
        <v>2</v>
      </c>
      <c r="E54" s="54">
        <v>1</v>
      </c>
      <c r="F54" s="57">
        <v>1</v>
      </c>
      <c r="G54" s="106" t="s">
        <v>131</v>
      </c>
      <c r="H54" s="43">
        <v>144</v>
      </c>
      <c r="I54" s="60">
        <v>0</v>
      </c>
      <c r="J54" s="59">
        <v>0</v>
      </c>
      <c r="K54" s="59">
        <v>0</v>
      </c>
      <c r="L54" s="59">
        <v>0</v>
      </c>
    </row>
    <row r="55" spans="1:12" ht="54" hidden="1" customHeight="1">
      <c r="A55" s="67">
        <v>2</v>
      </c>
      <c r="B55" s="69">
        <v>9</v>
      </c>
      <c r="C55" s="67">
        <v>2</v>
      </c>
      <c r="D55" s="68">
        <v>2</v>
      </c>
      <c r="E55" s="68">
        <v>1</v>
      </c>
      <c r="F55" s="70">
        <v>2</v>
      </c>
      <c r="G55" s="69" t="s">
        <v>132</v>
      </c>
      <c r="H55" s="43">
        <v>145</v>
      </c>
      <c r="I55" s="59">
        <v>0</v>
      </c>
      <c r="J55" s="61">
        <v>0</v>
      </c>
      <c r="K55" s="61">
        <v>0</v>
      </c>
      <c r="L55" s="61">
        <v>0</v>
      </c>
    </row>
    <row r="56" spans="1:12" ht="54" hidden="1" customHeight="1">
      <c r="A56" s="54">
        <v>2</v>
      </c>
      <c r="B56" s="78">
        <v>9</v>
      </c>
      <c r="C56" s="75">
        <v>2</v>
      </c>
      <c r="D56" s="76">
        <v>2</v>
      </c>
      <c r="E56" s="76">
        <v>1</v>
      </c>
      <c r="F56" s="77">
        <v>3</v>
      </c>
      <c r="G56" s="78" t="s">
        <v>133</v>
      </c>
      <c r="H56" s="43">
        <v>146</v>
      </c>
      <c r="I56" s="104">
        <v>0</v>
      </c>
      <c r="J56" s="104">
        <v>0</v>
      </c>
      <c r="K56" s="104">
        <v>0</v>
      </c>
      <c r="L56" s="104">
        <v>0</v>
      </c>
    </row>
    <row r="57" spans="1:12" ht="76.5" customHeight="1">
      <c r="A57" s="39">
        <v>3</v>
      </c>
      <c r="B57" s="41"/>
      <c r="C57" s="39"/>
      <c r="D57" s="40"/>
      <c r="E57" s="40"/>
      <c r="F57" s="42"/>
      <c r="G57" s="92" t="s">
        <v>134</v>
      </c>
      <c r="H57" s="43">
        <v>147</v>
      </c>
      <c r="I57" s="44">
        <f>SUM(I58+I110+I175)</f>
        <v>20000</v>
      </c>
      <c r="J57" s="84">
        <f>SUM(J58+J110+J175)</f>
        <v>20000</v>
      </c>
      <c r="K57" s="45">
        <f>SUM(K58+K110+K175)</f>
        <v>18957.990000000002</v>
      </c>
      <c r="L57" s="44">
        <f>SUM(L58+L110+L175)</f>
        <v>18957.990000000002</v>
      </c>
    </row>
    <row r="58" spans="1:12" ht="34.5" customHeight="1">
      <c r="A58" s="87">
        <v>3</v>
      </c>
      <c r="B58" s="39">
        <v>1</v>
      </c>
      <c r="C58" s="63"/>
      <c r="D58" s="46"/>
      <c r="E58" s="46"/>
      <c r="F58" s="100"/>
      <c r="G58" s="83" t="s">
        <v>135</v>
      </c>
      <c r="H58" s="43">
        <v>148</v>
      </c>
      <c r="I58" s="44">
        <f>SUM(I59+I81+I88+I100+I104)</f>
        <v>20000</v>
      </c>
      <c r="J58" s="64">
        <f>SUM(J59+J81+J88+J100+J104)</f>
        <v>20000</v>
      </c>
      <c r="K58" s="64">
        <f>SUM(K59+K81+K88+K100+K104)</f>
        <v>18957.990000000002</v>
      </c>
      <c r="L58" s="64">
        <f>SUM(L59+L81+L88+L100+L104)</f>
        <v>18957.990000000002</v>
      </c>
    </row>
    <row r="59" spans="1:12" ht="30.75" hidden="1" customHeight="1">
      <c r="A59" s="49">
        <v>3</v>
      </c>
      <c r="B59" s="48">
        <v>1</v>
      </c>
      <c r="C59" s="49">
        <v>1</v>
      </c>
      <c r="D59" s="47"/>
      <c r="E59" s="47"/>
      <c r="F59" s="107"/>
      <c r="G59" s="58" t="s">
        <v>136</v>
      </c>
      <c r="H59" s="43">
        <v>149</v>
      </c>
      <c r="I59" s="64">
        <f>SUM(I60+I63+I68+I73+I78)</f>
        <v>20000</v>
      </c>
      <c r="J59" s="84">
        <f>SUM(J60+J63+J68+J73+J78)</f>
        <v>20000</v>
      </c>
      <c r="K59" s="45">
        <f>SUM(K60+K63+K68+K73+K78)</f>
        <v>18957.990000000002</v>
      </c>
      <c r="L59" s="44">
        <f>SUM(L60+L63+L68+L73+L78)</f>
        <v>18957.990000000002</v>
      </c>
    </row>
    <row r="60" spans="1:12" ht="12.75" hidden="1" customHeight="1">
      <c r="A60" s="54">
        <v>3</v>
      </c>
      <c r="B60" s="56">
        <v>1</v>
      </c>
      <c r="C60" s="54">
        <v>1</v>
      </c>
      <c r="D60" s="55">
        <v>1</v>
      </c>
      <c r="E60" s="55"/>
      <c r="F60" s="108"/>
      <c r="G60" s="58" t="s">
        <v>137</v>
      </c>
      <c r="H60" s="43">
        <v>150</v>
      </c>
      <c r="I60" s="44">
        <f t="shared" ref="I60:L61" si="2">I61</f>
        <v>0</v>
      </c>
      <c r="J60" s="85">
        <f t="shared" si="2"/>
        <v>0</v>
      </c>
      <c r="K60" s="65">
        <f t="shared" si="2"/>
        <v>0</v>
      </c>
      <c r="L60" s="64">
        <f t="shared" si="2"/>
        <v>0</v>
      </c>
    </row>
    <row r="61" spans="1:12" ht="13.5" hidden="1" customHeight="1">
      <c r="A61" s="54">
        <v>3</v>
      </c>
      <c r="B61" s="56">
        <v>1</v>
      </c>
      <c r="C61" s="54">
        <v>1</v>
      </c>
      <c r="D61" s="55">
        <v>1</v>
      </c>
      <c r="E61" s="55">
        <v>1</v>
      </c>
      <c r="F61" s="88"/>
      <c r="G61" s="58" t="s">
        <v>138</v>
      </c>
      <c r="H61" s="43">
        <v>151</v>
      </c>
      <c r="I61" s="64">
        <f t="shared" si="2"/>
        <v>0</v>
      </c>
      <c r="J61" s="44">
        <f t="shared" si="2"/>
        <v>0</v>
      </c>
      <c r="K61" s="44">
        <f t="shared" si="2"/>
        <v>0</v>
      </c>
      <c r="L61" s="44">
        <f t="shared" si="2"/>
        <v>0</v>
      </c>
    </row>
    <row r="62" spans="1:12" ht="13.5" hidden="1" customHeight="1">
      <c r="A62" s="54">
        <v>3</v>
      </c>
      <c r="B62" s="56">
        <v>1</v>
      </c>
      <c r="C62" s="54">
        <v>1</v>
      </c>
      <c r="D62" s="55">
        <v>1</v>
      </c>
      <c r="E62" s="55">
        <v>1</v>
      </c>
      <c r="F62" s="88">
        <v>1</v>
      </c>
      <c r="G62" s="58" t="s">
        <v>138</v>
      </c>
      <c r="H62" s="43">
        <v>152</v>
      </c>
      <c r="I62" s="61">
        <v>0</v>
      </c>
      <c r="J62" s="61">
        <v>0</v>
      </c>
      <c r="K62" s="61">
        <v>0</v>
      </c>
      <c r="L62" s="61">
        <v>0</v>
      </c>
    </row>
    <row r="63" spans="1:12" ht="14.25" hidden="1" customHeight="1">
      <c r="A63" s="49">
        <v>3</v>
      </c>
      <c r="B63" s="47">
        <v>1</v>
      </c>
      <c r="C63" s="47">
        <v>1</v>
      </c>
      <c r="D63" s="47">
        <v>2</v>
      </c>
      <c r="E63" s="47"/>
      <c r="F63" s="50"/>
      <c r="G63" s="48" t="s">
        <v>139</v>
      </c>
      <c r="H63" s="43">
        <v>153</v>
      </c>
      <c r="I63" s="64">
        <f>I64</f>
        <v>0</v>
      </c>
      <c r="J63" s="85">
        <f>J64</f>
        <v>0</v>
      </c>
      <c r="K63" s="65">
        <f>K64</f>
        <v>0</v>
      </c>
      <c r="L63" s="64">
        <f>L64</f>
        <v>0</v>
      </c>
    </row>
    <row r="64" spans="1:12" ht="13.5" hidden="1" customHeight="1">
      <c r="A64" s="54">
        <v>3</v>
      </c>
      <c r="B64" s="55">
        <v>1</v>
      </c>
      <c r="C64" s="55">
        <v>1</v>
      </c>
      <c r="D64" s="55">
        <v>2</v>
      </c>
      <c r="E64" s="55">
        <v>1</v>
      </c>
      <c r="F64" s="57"/>
      <c r="G64" s="48" t="s">
        <v>139</v>
      </c>
      <c r="H64" s="43">
        <v>154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</row>
    <row r="65" spans="1:12" ht="14.25" hidden="1" customHeight="1">
      <c r="A65" s="49">
        <v>3</v>
      </c>
      <c r="B65" s="47">
        <v>1</v>
      </c>
      <c r="C65" s="47">
        <v>1</v>
      </c>
      <c r="D65" s="47">
        <v>2</v>
      </c>
      <c r="E65" s="47">
        <v>1</v>
      </c>
      <c r="F65" s="50">
        <v>1</v>
      </c>
      <c r="G65" s="48" t="s">
        <v>140</v>
      </c>
      <c r="H65" s="43">
        <v>155</v>
      </c>
      <c r="I65" s="59">
        <v>0</v>
      </c>
      <c r="J65" s="59">
        <v>0</v>
      </c>
      <c r="K65" s="59">
        <v>0</v>
      </c>
      <c r="L65" s="104">
        <v>0</v>
      </c>
    </row>
    <row r="66" spans="1:12" ht="14.25" hidden="1" customHeight="1">
      <c r="A66" s="54">
        <v>3</v>
      </c>
      <c r="B66" s="55">
        <v>1</v>
      </c>
      <c r="C66" s="55">
        <v>1</v>
      </c>
      <c r="D66" s="55">
        <v>2</v>
      </c>
      <c r="E66" s="55">
        <v>1</v>
      </c>
      <c r="F66" s="57">
        <v>2</v>
      </c>
      <c r="G66" s="56" t="s">
        <v>141</v>
      </c>
      <c r="H66" s="43">
        <v>156</v>
      </c>
      <c r="I66" s="61">
        <v>0</v>
      </c>
      <c r="J66" s="61">
        <v>0</v>
      </c>
      <c r="K66" s="61">
        <v>0</v>
      </c>
      <c r="L66" s="61">
        <v>0</v>
      </c>
    </row>
    <row r="67" spans="1:12" ht="26.25" hidden="1" customHeight="1">
      <c r="A67" s="49">
        <v>3</v>
      </c>
      <c r="B67" s="47">
        <v>1</v>
      </c>
      <c r="C67" s="47">
        <v>1</v>
      </c>
      <c r="D67" s="47">
        <v>2</v>
      </c>
      <c r="E67" s="47">
        <v>1</v>
      </c>
      <c r="F67" s="50">
        <v>3</v>
      </c>
      <c r="G67" s="48" t="s">
        <v>142</v>
      </c>
      <c r="H67" s="43">
        <v>157</v>
      </c>
      <c r="I67" s="59">
        <v>0</v>
      </c>
      <c r="J67" s="59">
        <v>0</v>
      </c>
      <c r="K67" s="59">
        <v>0</v>
      </c>
      <c r="L67" s="104">
        <v>0</v>
      </c>
    </row>
    <row r="68" spans="1:12" ht="14.25" hidden="1" customHeight="1">
      <c r="A68" s="54">
        <v>3</v>
      </c>
      <c r="B68" s="55">
        <v>1</v>
      </c>
      <c r="C68" s="55">
        <v>1</v>
      </c>
      <c r="D68" s="55">
        <v>3</v>
      </c>
      <c r="E68" s="55"/>
      <c r="F68" s="57"/>
      <c r="G68" s="56" t="s">
        <v>143</v>
      </c>
      <c r="H68" s="43">
        <v>158</v>
      </c>
      <c r="I68" s="44">
        <f>I69</f>
        <v>0</v>
      </c>
      <c r="J68" s="84">
        <f>J69</f>
        <v>0</v>
      </c>
      <c r="K68" s="45">
        <f>K69</f>
        <v>0</v>
      </c>
      <c r="L68" s="44">
        <f>L69</f>
        <v>0</v>
      </c>
    </row>
    <row r="69" spans="1:12" ht="14.25" hidden="1" customHeight="1">
      <c r="A69" s="54">
        <v>3</v>
      </c>
      <c r="B69" s="55">
        <v>1</v>
      </c>
      <c r="C69" s="55">
        <v>1</v>
      </c>
      <c r="D69" s="55">
        <v>3</v>
      </c>
      <c r="E69" s="55">
        <v>1</v>
      </c>
      <c r="F69" s="57"/>
      <c r="G69" s="56" t="s">
        <v>143</v>
      </c>
      <c r="H69" s="43">
        <v>159</v>
      </c>
      <c r="I69" s="44">
        <f>SUM(I70:I72)</f>
        <v>0</v>
      </c>
      <c r="J69" s="44">
        <f>SUM(J70:J72)</f>
        <v>0</v>
      </c>
      <c r="K69" s="44">
        <f>SUM(K70:K72)</f>
        <v>0</v>
      </c>
      <c r="L69" s="44">
        <f>SUM(L70:L72)</f>
        <v>0</v>
      </c>
    </row>
    <row r="70" spans="1:12" ht="13.5" hidden="1" customHeight="1">
      <c r="A70" s="54">
        <v>3</v>
      </c>
      <c r="B70" s="55">
        <v>1</v>
      </c>
      <c r="C70" s="55">
        <v>1</v>
      </c>
      <c r="D70" s="55">
        <v>3</v>
      </c>
      <c r="E70" s="55">
        <v>1</v>
      </c>
      <c r="F70" s="57">
        <v>1</v>
      </c>
      <c r="G70" s="56" t="s">
        <v>144</v>
      </c>
      <c r="H70" s="43">
        <v>160</v>
      </c>
      <c r="I70" s="61">
        <v>0</v>
      </c>
      <c r="J70" s="61">
        <v>0</v>
      </c>
      <c r="K70" s="61">
        <v>0</v>
      </c>
      <c r="L70" s="104">
        <v>0</v>
      </c>
    </row>
    <row r="71" spans="1:12" ht="15.75" customHeight="1">
      <c r="A71" s="54">
        <v>3</v>
      </c>
      <c r="B71" s="55">
        <v>1</v>
      </c>
      <c r="C71" s="55">
        <v>1</v>
      </c>
      <c r="D71" s="55">
        <v>3</v>
      </c>
      <c r="E71" s="55">
        <v>1</v>
      </c>
      <c r="F71" s="57">
        <v>2</v>
      </c>
      <c r="G71" s="56" t="s">
        <v>145</v>
      </c>
      <c r="H71" s="43">
        <v>161</v>
      </c>
      <c r="I71" s="59">
        <v>0</v>
      </c>
      <c r="J71" s="61">
        <v>0</v>
      </c>
      <c r="K71" s="61">
        <v>0</v>
      </c>
      <c r="L71" s="61">
        <v>0</v>
      </c>
    </row>
    <row r="72" spans="1:12" ht="15.75" hidden="1" customHeight="1">
      <c r="A72" s="54">
        <v>3</v>
      </c>
      <c r="B72" s="55">
        <v>1</v>
      </c>
      <c r="C72" s="55">
        <v>1</v>
      </c>
      <c r="D72" s="55">
        <v>3</v>
      </c>
      <c r="E72" s="55">
        <v>1</v>
      </c>
      <c r="F72" s="57">
        <v>3</v>
      </c>
      <c r="G72" s="58" t="s">
        <v>146</v>
      </c>
      <c r="H72" s="43">
        <v>162</v>
      </c>
      <c r="I72" s="59">
        <v>0</v>
      </c>
      <c r="J72" s="61">
        <v>0</v>
      </c>
      <c r="K72" s="61">
        <v>0</v>
      </c>
      <c r="L72" s="61">
        <v>0</v>
      </c>
    </row>
    <row r="73" spans="1:12" ht="18" hidden="1" customHeight="1">
      <c r="A73" s="67">
        <v>3</v>
      </c>
      <c r="B73" s="68">
        <v>1</v>
      </c>
      <c r="C73" s="68">
        <v>1</v>
      </c>
      <c r="D73" s="68">
        <v>4</v>
      </c>
      <c r="E73" s="68"/>
      <c r="F73" s="70"/>
      <c r="G73" s="69" t="s">
        <v>147</v>
      </c>
      <c r="H73" s="43">
        <v>163</v>
      </c>
      <c r="I73" s="44">
        <f>I74</f>
        <v>0</v>
      </c>
      <c r="J73" s="86">
        <f>J74</f>
        <v>0</v>
      </c>
      <c r="K73" s="52">
        <f>K74</f>
        <v>0</v>
      </c>
      <c r="L73" s="53">
        <f>L74</f>
        <v>0</v>
      </c>
    </row>
    <row r="74" spans="1:12" ht="13.5" hidden="1" customHeight="1">
      <c r="A74" s="54">
        <v>3</v>
      </c>
      <c r="B74" s="55">
        <v>1</v>
      </c>
      <c r="C74" s="55">
        <v>1</v>
      </c>
      <c r="D74" s="55">
        <v>4</v>
      </c>
      <c r="E74" s="55">
        <v>1</v>
      </c>
      <c r="F74" s="57"/>
      <c r="G74" s="69" t="s">
        <v>147</v>
      </c>
      <c r="H74" s="43">
        <v>164</v>
      </c>
      <c r="I74" s="64">
        <f>SUM(I75:I77)</f>
        <v>0</v>
      </c>
      <c r="J74" s="84">
        <f>SUM(J75:J77)</f>
        <v>0</v>
      </c>
      <c r="K74" s="45">
        <f>SUM(K75:K77)</f>
        <v>0</v>
      </c>
      <c r="L74" s="44">
        <f>SUM(L75:L77)</f>
        <v>0</v>
      </c>
    </row>
    <row r="75" spans="1:12" ht="17.25" hidden="1" customHeight="1">
      <c r="A75" s="54">
        <v>3</v>
      </c>
      <c r="B75" s="55">
        <v>1</v>
      </c>
      <c r="C75" s="55">
        <v>1</v>
      </c>
      <c r="D75" s="55">
        <v>4</v>
      </c>
      <c r="E75" s="55">
        <v>1</v>
      </c>
      <c r="F75" s="57">
        <v>1</v>
      </c>
      <c r="G75" s="56" t="s">
        <v>148</v>
      </c>
      <c r="H75" s="43">
        <v>165</v>
      </c>
      <c r="I75" s="61">
        <v>0</v>
      </c>
      <c r="J75" s="61">
        <v>0</v>
      </c>
      <c r="K75" s="61">
        <v>0</v>
      </c>
      <c r="L75" s="104">
        <v>0</v>
      </c>
    </row>
    <row r="76" spans="1:12" ht="25.5" hidden="1" customHeight="1">
      <c r="A76" s="49">
        <v>3</v>
      </c>
      <c r="B76" s="47">
        <v>1</v>
      </c>
      <c r="C76" s="47">
        <v>1</v>
      </c>
      <c r="D76" s="47">
        <v>4</v>
      </c>
      <c r="E76" s="47">
        <v>1</v>
      </c>
      <c r="F76" s="50">
        <v>2</v>
      </c>
      <c r="G76" s="48" t="s">
        <v>149</v>
      </c>
      <c r="H76" s="43">
        <v>166</v>
      </c>
      <c r="I76" s="59">
        <v>0</v>
      </c>
      <c r="J76" s="59">
        <v>0</v>
      </c>
      <c r="K76" s="59">
        <v>0</v>
      </c>
      <c r="L76" s="61">
        <v>0</v>
      </c>
    </row>
    <row r="77" spans="1:12" ht="14.25" hidden="1" customHeight="1">
      <c r="A77" s="54">
        <v>3</v>
      </c>
      <c r="B77" s="55">
        <v>1</v>
      </c>
      <c r="C77" s="55">
        <v>1</v>
      </c>
      <c r="D77" s="55">
        <v>4</v>
      </c>
      <c r="E77" s="55">
        <v>1</v>
      </c>
      <c r="F77" s="57">
        <v>3</v>
      </c>
      <c r="G77" s="56" t="s">
        <v>150</v>
      </c>
      <c r="H77" s="43">
        <v>167</v>
      </c>
      <c r="I77" s="59">
        <v>0</v>
      </c>
      <c r="J77" s="59">
        <v>0</v>
      </c>
      <c r="K77" s="59">
        <v>0</v>
      </c>
      <c r="L77" s="61">
        <v>0</v>
      </c>
    </row>
    <row r="78" spans="1:12" ht="25.5" hidden="1" customHeight="1">
      <c r="A78" s="54">
        <v>3</v>
      </c>
      <c r="B78" s="55">
        <v>1</v>
      </c>
      <c r="C78" s="55">
        <v>1</v>
      </c>
      <c r="D78" s="55">
        <v>5</v>
      </c>
      <c r="E78" s="55"/>
      <c r="F78" s="57"/>
      <c r="G78" s="56" t="s">
        <v>151</v>
      </c>
      <c r="H78" s="43">
        <v>168</v>
      </c>
      <c r="I78" s="44">
        <f t="shared" ref="I78:L79" si="3">I79</f>
        <v>20000</v>
      </c>
      <c r="J78" s="84">
        <f t="shared" si="3"/>
        <v>20000</v>
      </c>
      <c r="K78" s="45">
        <f t="shared" si="3"/>
        <v>18957.990000000002</v>
      </c>
      <c r="L78" s="44">
        <f t="shared" si="3"/>
        <v>18957.990000000002</v>
      </c>
    </row>
    <row r="79" spans="1:12" ht="26.25" hidden="1" customHeight="1">
      <c r="A79" s="67">
        <v>3</v>
      </c>
      <c r="B79" s="68">
        <v>1</v>
      </c>
      <c r="C79" s="68">
        <v>1</v>
      </c>
      <c r="D79" s="68">
        <v>5</v>
      </c>
      <c r="E79" s="68">
        <v>1</v>
      </c>
      <c r="F79" s="70"/>
      <c r="G79" s="56" t="s">
        <v>151</v>
      </c>
      <c r="H79" s="43">
        <v>169</v>
      </c>
      <c r="I79" s="45">
        <f t="shared" si="3"/>
        <v>20000</v>
      </c>
      <c r="J79" s="45">
        <f t="shared" si="3"/>
        <v>20000</v>
      </c>
      <c r="K79" s="45">
        <f t="shared" si="3"/>
        <v>18957.990000000002</v>
      </c>
      <c r="L79" s="45">
        <f t="shared" si="3"/>
        <v>18957.990000000002</v>
      </c>
    </row>
    <row r="80" spans="1:12" ht="27" customHeight="1">
      <c r="A80" s="54">
        <v>3</v>
      </c>
      <c r="B80" s="55">
        <v>1</v>
      </c>
      <c r="C80" s="55">
        <v>1</v>
      </c>
      <c r="D80" s="55">
        <v>5</v>
      </c>
      <c r="E80" s="55">
        <v>1</v>
      </c>
      <c r="F80" s="57">
        <v>1</v>
      </c>
      <c r="G80" s="56" t="s">
        <v>151</v>
      </c>
      <c r="H80" s="43">
        <v>170</v>
      </c>
      <c r="I80" s="59">
        <v>20000</v>
      </c>
      <c r="J80" s="61">
        <v>20000</v>
      </c>
      <c r="K80" s="61">
        <v>18957.990000000002</v>
      </c>
      <c r="L80" s="61">
        <v>18957.990000000002</v>
      </c>
    </row>
    <row r="81" spans="1:16" ht="26.25" hidden="1" customHeight="1">
      <c r="A81" s="67">
        <v>3</v>
      </c>
      <c r="B81" s="68">
        <v>1</v>
      </c>
      <c r="C81" s="68">
        <v>2</v>
      </c>
      <c r="D81" s="68"/>
      <c r="E81" s="68"/>
      <c r="F81" s="70"/>
      <c r="G81" s="69" t="s">
        <v>152</v>
      </c>
      <c r="H81" s="43">
        <v>171</v>
      </c>
      <c r="I81" s="44">
        <f t="shared" ref="I81:L82" si="4">I82</f>
        <v>0</v>
      </c>
      <c r="J81" s="86">
        <f t="shared" si="4"/>
        <v>0</v>
      </c>
      <c r="K81" s="52">
        <f t="shared" si="4"/>
        <v>0</v>
      </c>
      <c r="L81" s="53">
        <f t="shared" si="4"/>
        <v>0</v>
      </c>
    </row>
    <row r="82" spans="1:16" ht="25.5" hidden="1" customHeight="1">
      <c r="A82" s="54">
        <v>3</v>
      </c>
      <c r="B82" s="55">
        <v>1</v>
      </c>
      <c r="C82" s="55">
        <v>2</v>
      </c>
      <c r="D82" s="55">
        <v>1</v>
      </c>
      <c r="E82" s="55"/>
      <c r="F82" s="57"/>
      <c r="G82" s="69" t="s">
        <v>152</v>
      </c>
      <c r="H82" s="43">
        <v>172</v>
      </c>
      <c r="I82" s="64">
        <f t="shared" si="4"/>
        <v>0</v>
      </c>
      <c r="J82" s="84">
        <f t="shared" si="4"/>
        <v>0</v>
      </c>
      <c r="K82" s="45">
        <f t="shared" si="4"/>
        <v>0</v>
      </c>
      <c r="L82" s="44">
        <f t="shared" si="4"/>
        <v>0</v>
      </c>
    </row>
    <row r="83" spans="1:16" ht="26.25" hidden="1" customHeight="1">
      <c r="A83" s="49">
        <v>3</v>
      </c>
      <c r="B83" s="47">
        <v>1</v>
      </c>
      <c r="C83" s="47">
        <v>2</v>
      </c>
      <c r="D83" s="47">
        <v>1</v>
      </c>
      <c r="E83" s="47">
        <v>1</v>
      </c>
      <c r="F83" s="50"/>
      <c r="G83" s="69" t="s">
        <v>152</v>
      </c>
      <c r="H83" s="43">
        <v>173</v>
      </c>
      <c r="I83" s="44">
        <f>SUM(I84:I87)</f>
        <v>0</v>
      </c>
      <c r="J83" s="85">
        <f>SUM(J84:J87)</f>
        <v>0</v>
      </c>
      <c r="K83" s="65">
        <f>SUM(K84:K87)</f>
        <v>0</v>
      </c>
      <c r="L83" s="64">
        <f>SUM(L84:L87)</f>
        <v>0</v>
      </c>
    </row>
    <row r="84" spans="1:16" ht="41.25" hidden="1" customHeight="1">
      <c r="A84" s="54">
        <v>3</v>
      </c>
      <c r="B84" s="55">
        <v>1</v>
      </c>
      <c r="C84" s="55">
        <v>2</v>
      </c>
      <c r="D84" s="55">
        <v>1</v>
      </c>
      <c r="E84" s="55">
        <v>1</v>
      </c>
      <c r="F84" s="57">
        <v>2</v>
      </c>
      <c r="G84" s="56" t="s">
        <v>153</v>
      </c>
      <c r="H84" s="43">
        <v>174</v>
      </c>
      <c r="I84" s="61">
        <v>0</v>
      </c>
      <c r="J84" s="61">
        <v>0</v>
      </c>
      <c r="K84" s="61">
        <v>0</v>
      </c>
      <c r="L84" s="61">
        <v>0</v>
      </c>
    </row>
    <row r="85" spans="1:16" ht="14.25" hidden="1" customHeight="1">
      <c r="A85" s="54">
        <v>3</v>
      </c>
      <c r="B85" s="55">
        <v>1</v>
      </c>
      <c r="C85" s="55">
        <v>2</v>
      </c>
      <c r="D85" s="54">
        <v>1</v>
      </c>
      <c r="E85" s="55">
        <v>1</v>
      </c>
      <c r="F85" s="57">
        <v>3</v>
      </c>
      <c r="G85" s="56" t="s">
        <v>154</v>
      </c>
      <c r="H85" s="43">
        <v>175</v>
      </c>
      <c r="I85" s="61">
        <v>0</v>
      </c>
      <c r="J85" s="61">
        <v>0</v>
      </c>
      <c r="K85" s="61">
        <v>0</v>
      </c>
      <c r="L85" s="61">
        <v>0</v>
      </c>
    </row>
    <row r="86" spans="1:16" ht="18.75" hidden="1" customHeight="1">
      <c r="A86" s="54">
        <v>3</v>
      </c>
      <c r="B86" s="55">
        <v>1</v>
      </c>
      <c r="C86" s="55">
        <v>2</v>
      </c>
      <c r="D86" s="54">
        <v>1</v>
      </c>
      <c r="E86" s="55">
        <v>1</v>
      </c>
      <c r="F86" s="57">
        <v>4</v>
      </c>
      <c r="G86" s="56" t="s">
        <v>155</v>
      </c>
      <c r="H86" s="43">
        <v>176</v>
      </c>
      <c r="I86" s="61">
        <v>0</v>
      </c>
      <c r="J86" s="61">
        <v>0</v>
      </c>
      <c r="K86" s="61">
        <v>0</v>
      </c>
      <c r="L86" s="61">
        <v>0</v>
      </c>
    </row>
    <row r="87" spans="1:16" ht="17.25" hidden="1" customHeight="1">
      <c r="A87" s="67">
        <v>3</v>
      </c>
      <c r="B87" s="76">
        <v>1</v>
      </c>
      <c r="C87" s="76">
        <v>2</v>
      </c>
      <c r="D87" s="75">
        <v>1</v>
      </c>
      <c r="E87" s="76">
        <v>1</v>
      </c>
      <c r="F87" s="77">
        <v>5</v>
      </c>
      <c r="G87" s="78" t="s">
        <v>156</v>
      </c>
      <c r="H87" s="43">
        <v>177</v>
      </c>
      <c r="I87" s="61">
        <v>0</v>
      </c>
      <c r="J87" s="61">
        <v>0</v>
      </c>
      <c r="K87" s="61">
        <v>0</v>
      </c>
      <c r="L87" s="104">
        <v>0</v>
      </c>
    </row>
    <row r="88" spans="1:16" ht="15" hidden="1" customHeight="1">
      <c r="A88" s="54">
        <v>3</v>
      </c>
      <c r="B88" s="55">
        <v>1</v>
      </c>
      <c r="C88" s="55">
        <v>3</v>
      </c>
      <c r="D88" s="54"/>
      <c r="E88" s="55"/>
      <c r="F88" s="57"/>
      <c r="G88" s="56" t="s">
        <v>157</v>
      </c>
      <c r="H88" s="43">
        <v>178</v>
      </c>
      <c r="I88" s="44">
        <f>SUM(I89+I92)</f>
        <v>0</v>
      </c>
      <c r="J88" s="84">
        <f>SUM(J89+J92)</f>
        <v>0</v>
      </c>
      <c r="K88" s="45">
        <f>SUM(K89+K92)</f>
        <v>0</v>
      </c>
      <c r="L88" s="44">
        <f>SUM(L89+L92)</f>
        <v>0</v>
      </c>
    </row>
    <row r="89" spans="1:16" ht="27.75" hidden="1" customHeight="1">
      <c r="A89" s="49">
        <v>3</v>
      </c>
      <c r="B89" s="47">
        <v>1</v>
      </c>
      <c r="C89" s="47">
        <v>3</v>
      </c>
      <c r="D89" s="49">
        <v>1</v>
      </c>
      <c r="E89" s="54"/>
      <c r="F89" s="50"/>
      <c r="G89" s="48" t="s">
        <v>158</v>
      </c>
      <c r="H89" s="43">
        <v>179</v>
      </c>
      <c r="I89" s="64">
        <f t="shared" ref="I89:L90" si="5">I90</f>
        <v>0</v>
      </c>
      <c r="J89" s="85">
        <f t="shared" si="5"/>
        <v>0</v>
      </c>
      <c r="K89" s="65">
        <f t="shared" si="5"/>
        <v>0</v>
      </c>
      <c r="L89" s="64">
        <f t="shared" si="5"/>
        <v>0</v>
      </c>
    </row>
    <row r="90" spans="1:16" ht="30.75" hidden="1" customHeight="1">
      <c r="A90" s="54">
        <v>3</v>
      </c>
      <c r="B90" s="55">
        <v>1</v>
      </c>
      <c r="C90" s="55">
        <v>3</v>
      </c>
      <c r="D90" s="54">
        <v>1</v>
      </c>
      <c r="E90" s="54">
        <v>1</v>
      </c>
      <c r="F90" s="57"/>
      <c r="G90" s="48" t="s">
        <v>158</v>
      </c>
      <c r="H90" s="43">
        <v>180</v>
      </c>
      <c r="I90" s="44">
        <f t="shared" si="5"/>
        <v>0</v>
      </c>
      <c r="J90" s="84">
        <f t="shared" si="5"/>
        <v>0</v>
      </c>
      <c r="K90" s="45">
        <f t="shared" si="5"/>
        <v>0</v>
      </c>
      <c r="L90" s="44">
        <f t="shared" si="5"/>
        <v>0</v>
      </c>
    </row>
    <row r="91" spans="1:16" ht="27.75" hidden="1" customHeight="1">
      <c r="A91" s="54">
        <v>3</v>
      </c>
      <c r="B91" s="56">
        <v>1</v>
      </c>
      <c r="C91" s="54">
        <v>3</v>
      </c>
      <c r="D91" s="55">
        <v>1</v>
      </c>
      <c r="E91" s="55">
        <v>1</v>
      </c>
      <c r="F91" s="57">
        <v>1</v>
      </c>
      <c r="G91" s="48" t="s">
        <v>158</v>
      </c>
      <c r="H91" s="43">
        <v>181</v>
      </c>
      <c r="I91" s="104">
        <v>0</v>
      </c>
      <c r="J91" s="104">
        <v>0</v>
      </c>
      <c r="K91" s="104">
        <v>0</v>
      </c>
      <c r="L91" s="104">
        <v>0</v>
      </c>
    </row>
    <row r="92" spans="1:16" ht="15" hidden="1" customHeight="1">
      <c r="A92" s="54">
        <v>3</v>
      </c>
      <c r="B92" s="56">
        <v>1</v>
      </c>
      <c r="C92" s="54">
        <v>3</v>
      </c>
      <c r="D92" s="55">
        <v>2</v>
      </c>
      <c r="E92" s="55"/>
      <c r="F92" s="57"/>
      <c r="G92" s="56" t="s">
        <v>159</v>
      </c>
      <c r="H92" s="43">
        <v>182</v>
      </c>
      <c r="I92" s="44">
        <f>I93</f>
        <v>0</v>
      </c>
      <c r="J92" s="84">
        <f>J93</f>
        <v>0</v>
      </c>
      <c r="K92" s="45">
        <f>K93</f>
        <v>0</v>
      </c>
      <c r="L92" s="44">
        <f>L93</f>
        <v>0</v>
      </c>
    </row>
    <row r="93" spans="1:16" ht="15.75" hidden="1" customHeight="1">
      <c r="A93" s="49">
        <v>3</v>
      </c>
      <c r="B93" s="48">
        <v>1</v>
      </c>
      <c r="C93" s="49">
        <v>3</v>
      </c>
      <c r="D93" s="47">
        <v>2</v>
      </c>
      <c r="E93" s="47">
        <v>1</v>
      </c>
      <c r="F93" s="50"/>
      <c r="G93" s="56" t="s">
        <v>159</v>
      </c>
      <c r="H93" s="43">
        <v>183</v>
      </c>
      <c r="I93" s="44">
        <f>SUM(I94:I99)</f>
        <v>0</v>
      </c>
      <c r="J93" s="44">
        <f>SUM(J94:J99)</f>
        <v>0</v>
      </c>
      <c r="K93" s="44">
        <f>SUM(K94:K99)</f>
        <v>0</v>
      </c>
      <c r="L93" s="44">
        <f>SUM(L94:L99)</f>
        <v>0</v>
      </c>
      <c r="M93" s="140"/>
      <c r="N93" s="140"/>
      <c r="O93" s="140"/>
      <c r="P93" s="140"/>
    </row>
    <row r="94" spans="1:16" ht="15" hidden="1" customHeight="1">
      <c r="A94" s="54">
        <v>3</v>
      </c>
      <c r="B94" s="56">
        <v>1</v>
      </c>
      <c r="C94" s="54">
        <v>3</v>
      </c>
      <c r="D94" s="55">
        <v>2</v>
      </c>
      <c r="E94" s="55">
        <v>1</v>
      </c>
      <c r="F94" s="57">
        <v>1</v>
      </c>
      <c r="G94" s="56" t="s">
        <v>160</v>
      </c>
      <c r="H94" s="43">
        <v>184</v>
      </c>
      <c r="I94" s="61">
        <v>0</v>
      </c>
      <c r="J94" s="61">
        <v>0</v>
      </c>
      <c r="K94" s="61">
        <v>0</v>
      </c>
      <c r="L94" s="104">
        <v>0</v>
      </c>
    </row>
    <row r="95" spans="1:16" ht="26.25" hidden="1" customHeight="1">
      <c r="A95" s="54">
        <v>3</v>
      </c>
      <c r="B95" s="56">
        <v>1</v>
      </c>
      <c r="C95" s="54">
        <v>3</v>
      </c>
      <c r="D95" s="55">
        <v>2</v>
      </c>
      <c r="E95" s="55">
        <v>1</v>
      </c>
      <c r="F95" s="57">
        <v>2</v>
      </c>
      <c r="G95" s="56" t="s">
        <v>161</v>
      </c>
      <c r="H95" s="43">
        <v>185</v>
      </c>
      <c r="I95" s="61">
        <v>0</v>
      </c>
      <c r="J95" s="61">
        <v>0</v>
      </c>
      <c r="K95" s="61">
        <v>0</v>
      </c>
      <c r="L95" s="61">
        <v>0</v>
      </c>
    </row>
    <row r="96" spans="1:16" ht="16.5" hidden="1" customHeight="1">
      <c r="A96" s="54">
        <v>3</v>
      </c>
      <c r="B96" s="56">
        <v>1</v>
      </c>
      <c r="C96" s="54">
        <v>3</v>
      </c>
      <c r="D96" s="55">
        <v>2</v>
      </c>
      <c r="E96" s="55">
        <v>1</v>
      </c>
      <c r="F96" s="57">
        <v>3</v>
      </c>
      <c r="G96" s="56" t="s">
        <v>162</v>
      </c>
      <c r="H96" s="43">
        <v>186</v>
      </c>
      <c r="I96" s="61">
        <v>0</v>
      </c>
      <c r="J96" s="61">
        <v>0</v>
      </c>
      <c r="K96" s="61">
        <v>0</v>
      </c>
      <c r="L96" s="61">
        <v>0</v>
      </c>
    </row>
    <row r="97" spans="1:12" ht="27.75" hidden="1" customHeight="1">
      <c r="A97" s="54">
        <v>3</v>
      </c>
      <c r="B97" s="56">
        <v>1</v>
      </c>
      <c r="C97" s="54">
        <v>3</v>
      </c>
      <c r="D97" s="55">
        <v>2</v>
      </c>
      <c r="E97" s="55">
        <v>1</v>
      </c>
      <c r="F97" s="57">
        <v>4</v>
      </c>
      <c r="G97" s="56" t="s">
        <v>163</v>
      </c>
      <c r="H97" s="43">
        <v>187</v>
      </c>
      <c r="I97" s="61">
        <v>0</v>
      </c>
      <c r="J97" s="61">
        <v>0</v>
      </c>
      <c r="K97" s="61">
        <v>0</v>
      </c>
      <c r="L97" s="104">
        <v>0</v>
      </c>
    </row>
    <row r="98" spans="1:12" ht="15.75" hidden="1" customHeight="1">
      <c r="A98" s="54">
        <v>3</v>
      </c>
      <c r="B98" s="56">
        <v>1</v>
      </c>
      <c r="C98" s="54">
        <v>3</v>
      </c>
      <c r="D98" s="55">
        <v>2</v>
      </c>
      <c r="E98" s="55">
        <v>1</v>
      </c>
      <c r="F98" s="57">
        <v>5</v>
      </c>
      <c r="G98" s="48" t="s">
        <v>164</v>
      </c>
      <c r="H98" s="43">
        <v>188</v>
      </c>
      <c r="I98" s="61">
        <v>0</v>
      </c>
      <c r="J98" s="61">
        <v>0</v>
      </c>
      <c r="K98" s="61">
        <v>0</v>
      </c>
      <c r="L98" s="61">
        <v>0</v>
      </c>
    </row>
    <row r="99" spans="1:12" ht="13.5" hidden="1" customHeight="1">
      <c r="A99" s="54">
        <v>3</v>
      </c>
      <c r="B99" s="56">
        <v>1</v>
      </c>
      <c r="C99" s="54">
        <v>3</v>
      </c>
      <c r="D99" s="55">
        <v>2</v>
      </c>
      <c r="E99" s="55">
        <v>1</v>
      </c>
      <c r="F99" s="57">
        <v>6</v>
      </c>
      <c r="G99" s="48" t="s">
        <v>159</v>
      </c>
      <c r="H99" s="43">
        <v>189</v>
      </c>
      <c r="I99" s="61">
        <v>0</v>
      </c>
      <c r="J99" s="61">
        <v>0</v>
      </c>
      <c r="K99" s="61">
        <v>0</v>
      </c>
      <c r="L99" s="104">
        <v>0</v>
      </c>
    </row>
    <row r="100" spans="1:12" ht="27" hidden="1" customHeight="1">
      <c r="A100" s="49">
        <v>3</v>
      </c>
      <c r="B100" s="47">
        <v>1</v>
      </c>
      <c r="C100" s="47">
        <v>4</v>
      </c>
      <c r="D100" s="47"/>
      <c r="E100" s="47"/>
      <c r="F100" s="50"/>
      <c r="G100" s="48" t="s">
        <v>165</v>
      </c>
      <c r="H100" s="43">
        <v>190</v>
      </c>
      <c r="I100" s="64">
        <f t="shared" ref="I100:L102" si="6">I101</f>
        <v>0</v>
      </c>
      <c r="J100" s="85">
        <f t="shared" si="6"/>
        <v>0</v>
      </c>
      <c r="K100" s="65">
        <f t="shared" si="6"/>
        <v>0</v>
      </c>
      <c r="L100" s="65">
        <f t="shared" si="6"/>
        <v>0</v>
      </c>
    </row>
    <row r="101" spans="1:12" ht="27" hidden="1" customHeight="1">
      <c r="A101" s="67">
        <v>3</v>
      </c>
      <c r="B101" s="76">
        <v>1</v>
      </c>
      <c r="C101" s="76">
        <v>4</v>
      </c>
      <c r="D101" s="76">
        <v>1</v>
      </c>
      <c r="E101" s="76"/>
      <c r="F101" s="77"/>
      <c r="G101" s="48" t="s">
        <v>165</v>
      </c>
      <c r="H101" s="43">
        <v>191</v>
      </c>
      <c r="I101" s="71">
        <f t="shared" si="6"/>
        <v>0</v>
      </c>
      <c r="J101" s="97">
        <f t="shared" si="6"/>
        <v>0</v>
      </c>
      <c r="K101" s="72">
        <f t="shared" si="6"/>
        <v>0</v>
      </c>
      <c r="L101" s="72">
        <f t="shared" si="6"/>
        <v>0</v>
      </c>
    </row>
    <row r="102" spans="1:12" ht="27.75" hidden="1" customHeight="1">
      <c r="A102" s="54">
        <v>3</v>
      </c>
      <c r="B102" s="55">
        <v>1</v>
      </c>
      <c r="C102" s="55">
        <v>4</v>
      </c>
      <c r="D102" s="55">
        <v>1</v>
      </c>
      <c r="E102" s="55">
        <v>1</v>
      </c>
      <c r="F102" s="57"/>
      <c r="G102" s="48" t="s">
        <v>166</v>
      </c>
      <c r="H102" s="43">
        <v>192</v>
      </c>
      <c r="I102" s="44">
        <f t="shared" si="6"/>
        <v>0</v>
      </c>
      <c r="J102" s="84">
        <f t="shared" si="6"/>
        <v>0</v>
      </c>
      <c r="K102" s="45">
        <f t="shared" si="6"/>
        <v>0</v>
      </c>
      <c r="L102" s="45">
        <f t="shared" si="6"/>
        <v>0</v>
      </c>
    </row>
    <row r="103" spans="1:12" ht="27" hidden="1" customHeight="1">
      <c r="A103" s="58">
        <v>3</v>
      </c>
      <c r="B103" s="54">
        <v>1</v>
      </c>
      <c r="C103" s="55">
        <v>4</v>
      </c>
      <c r="D103" s="55">
        <v>1</v>
      </c>
      <c r="E103" s="55">
        <v>1</v>
      </c>
      <c r="F103" s="57">
        <v>1</v>
      </c>
      <c r="G103" s="48" t="s">
        <v>166</v>
      </c>
      <c r="H103" s="43">
        <v>193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58">
        <v>3</v>
      </c>
      <c r="B104" s="55">
        <v>1</v>
      </c>
      <c r="C104" s="55">
        <v>5</v>
      </c>
      <c r="D104" s="55"/>
      <c r="E104" s="55"/>
      <c r="F104" s="57"/>
      <c r="G104" s="56" t="s">
        <v>167</v>
      </c>
      <c r="H104" s="43">
        <v>194</v>
      </c>
      <c r="I104" s="44">
        <f t="shared" ref="I104:L105" si="7">I105</f>
        <v>0</v>
      </c>
      <c r="J104" s="44">
        <f t="shared" si="7"/>
        <v>0</v>
      </c>
      <c r="K104" s="44">
        <f t="shared" si="7"/>
        <v>0</v>
      </c>
      <c r="L104" s="44">
        <f t="shared" si="7"/>
        <v>0</v>
      </c>
    </row>
    <row r="105" spans="1:12" ht="30" hidden="1" customHeight="1">
      <c r="A105" s="58">
        <v>3</v>
      </c>
      <c r="B105" s="55">
        <v>1</v>
      </c>
      <c r="C105" s="55">
        <v>5</v>
      </c>
      <c r="D105" s="55">
        <v>1</v>
      </c>
      <c r="E105" s="55"/>
      <c r="F105" s="57"/>
      <c r="G105" s="56" t="s">
        <v>167</v>
      </c>
      <c r="H105" s="43">
        <v>195</v>
      </c>
      <c r="I105" s="44">
        <f t="shared" si="7"/>
        <v>0</v>
      </c>
      <c r="J105" s="44">
        <f t="shared" si="7"/>
        <v>0</v>
      </c>
      <c r="K105" s="44">
        <f t="shared" si="7"/>
        <v>0</v>
      </c>
      <c r="L105" s="44">
        <f t="shared" si="7"/>
        <v>0</v>
      </c>
    </row>
    <row r="106" spans="1:12" ht="27" hidden="1" customHeight="1">
      <c r="A106" s="58">
        <v>3</v>
      </c>
      <c r="B106" s="55">
        <v>1</v>
      </c>
      <c r="C106" s="55">
        <v>5</v>
      </c>
      <c r="D106" s="55">
        <v>1</v>
      </c>
      <c r="E106" s="55">
        <v>1</v>
      </c>
      <c r="F106" s="57"/>
      <c r="G106" s="56" t="s">
        <v>167</v>
      </c>
      <c r="H106" s="43">
        <v>196</v>
      </c>
      <c r="I106" s="44">
        <f>SUM(I107:I109)</f>
        <v>0</v>
      </c>
      <c r="J106" s="44">
        <f>SUM(J107:J109)</f>
        <v>0</v>
      </c>
      <c r="K106" s="44">
        <f>SUM(K107:K109)</f>
        <v>0</v>
      </c>
      <c r="L106" s="44">
        <f>SUM(L107:L109)</f>
        <v>0</v>
      </c>
    </row>
    <row r="107" spans="1:12" ht="21" hidden="1" customHeight="1">
      <c r="A107" s="58">
        <v>3</v>
      </c>
      <c r="B107" s="55">
        <v>1</v>
      </c>
      <c r="C107" s="55">
        <v>5</v>
      </c>
      <c r="D107" s="55">
        <v>1</v>
      </c>
      <c r="E107" s="55">
        <v>1</v>
      </c>
      <c r="F107" s="57">
        <v>1</v>
      </c>
      <c r="G107" s="106" t="s">
        <v>168</v>
      </c>
      <c r="H107" s="43">
        <v>197</v>
      </c>
      <c r="I107" s="61">
        <v>0</v>
      </c>
      <c r="J107" s="61">
        <v>0</v>
      </c>
      <c r="K107" s="61">
        <v>0</v>
      </c>
      <c r="L107" s="61">
        <v>0</v>
      </c>
    </row>
    <row r="108" spans="1:12" ht="25.5" hidden="1" customHeight="1">
      <c r="A108" s="58">
        <v>3</v>
      </c>
      <c r="B108" s="55">
        <v>1</v>
      </c>
      <c r="C108" s="55">
        <v>5</v>
      </c>
      <c r="D108" s="55">
        <v>1</v>
      </c>
      <c r="E108" s="55">
        <v>1</v>
      </c>
      <c r="F108" s="57">
        <v>2</v>
      </c>
      <c r="G108" s="106" t="s">
        <v>169</v>
      </c>
      <c r="H108" s="43">
        <v>198</v>
      </c>
      <c r="I108" s="61">
        <v>0</v>
      </c>
      <c r="J108" s="61">
        <v>0</v>
      </c>
      <c r="K108" s="61">
        <v>0</v>
      </c>
      <c r="L108" s="61">
        <v>0</v>
      </c>
    </row>
    <row r="109" spans="1:12" ht="28.5" hidden="1" customHeight="1">
      <c r="A109" s="58">
        <v>3</v>
      </c>
      <c r="B109" s="55">
        <v>1</v>
      </c>
      <c r="C109" s="55">
        <v>5</v>
      </c>
      <c r="D109" s="55">
        <v>1</v>
      </c>
      <c r="E109" s="55">
        <v>1</v>
      </c>
      <c r="F109" s="57">
        <v>3</v>
      </c>
      <c r="G109" s="106" t="s">
        <v>170</v>
      </c>
      <c r="H109" s="43">
        <v>199</v>
      </c>
      <c r="I109" s="61">
        <v>0</v>
      </c>
      <c r="J109" s="61">
        <v>0</v>
      </c>
      <c r="K109" s="61">
        <v>0</v>
      </c>
      <c r="L109" s="61">
        <v>0</v>
      </c>
    </row>
    <row r="110" spans="1:12" s="1" customFormat="1" ht="41.25" hidden="1" customHeight="1">
      <c r="A110" s="39">
        <v>3</v>
      </c>
      <c r="B110" s="40">
        <v>2</v>
      </c>
      <c r="C110" s="40"/>
      <c r="D110" s="40"/>
      <c r="E110" s="40"/>
      <c r="F110" s="42"/>
      <c r="G110" s="41" t="s">
        <v>171</v>
      </c>
      <c r="H110" s="43">
        <v>200</v>
      </c>
      <c r="I110" s="44">
        <f>SUM(I111+I143)</f>
        <v>0</v>
      </c>
      <c r="J110" s="84">
        <f>SUM(J111+J143)</f>
        <v>0</v>
      </c>
      <c r="K110" s="45">
        <f>SUM(K111+K143)</f>
        <v>0</v>
      </c>
      <c r="L110" s="45">
        <f>SUM(L111+L143)</f>
        <v>0</v>
      </c>
    </row>
    <row r="111" spans="1:12" ht="26.25" hidden="1" customHeight="1">
      <c r="A111" s="67">
        <v>3</v>
      </c>
      <c r="B111" s="75">
        <v>2</v>
      </c>
      <c r="C111" s="76">
        <v>1</v>
      </c>
      <c r="D111" s="76"/>
      <c r="E111" s="76"/>
      <c r="F111" s="77"/>
      <c r="G111" s="78" t="s">
        <v>172</v>
      </c>
      <c r="H111" s="43">
        <v>201</v>
      </c>
      <c r="I111" s="71">
        <f>SUM(I112+I121+I125+I129+I133+I136+I139)</f>
        <v>0</v>
      </c>
      <c r="J111" s="97">
        <f>SUM(J112+J121+J125+J129+J133+J136+J139)</f>
        <v>0</v>
      </c>
      <c r="K111" s="72">
        <f>SUM(K112+K121+K125+K129+K133+K136+K139)</f>
        <v>0</v>
      </c>
      <c r="L111" s="72">
        <f>SUM(L112+L121+L125+L129+L133+L136+L139)</f>
        <v>0</v>
      </c>
    </row>
    <row r="112" spans="1:12" ht="15.75" hidden="1" customHeight="1">
      <c r="A112" s="54">
        <v>3</v>
      </c>
      <c r="B112" s="55">
        <v>2</v>
      </c>
      <c r="C112" s="55">
        <v>1</v>
      </c>
      <c r="D112" s="55">
        <v>1</v>
      </c>
      <c r="E112" s="55"/>
      <c r="F112" s="57"/>
      <c r="G112" s="56" t="s">
        <v>173</v>
      </c>
      <c r="H112" s="43">
        <v>202</v>
      </c>
      <c r="I112" s="71">
        <f>I113</f>
        <v>0</v>
      </c>
      <c r="J112" s="71">
        <f>J113</f>
        <v>0</v>
      </c>
      <c r="K112" s="71">
        <f>K113</f>
        <v>0</v>
      </c>
      <c r="L112" s="71">
        <f>L113</f>
        <v>0</v>
      </c>
    </row>
    <row r="113" spans="1:12" ht="12" hidden="1" customHeight="1">
      <c r="A113" s="54">
        <v>3</v>
      </c>
      <c r="B113" s="54">
        <v>2</v>
      </c>
      <c r="C113" s="55">
        <v>1</v>
      </c>
      <c r="D113" s="55">
        <v>1</v>
      </c>
      <c r="E113" s="55">
        <v>1</v>
      </c>
      <c r="F113" s="57"/>
      <c r="G113" s="56" t="s">
        <v>174</v>
      </c>
      <c r="H113" s="43">
        <v>203</v>
      </c>
      <c r="I113" s="44">
        <f>SUM(I114:I114)</f>
        <v>0</v>
      </c>
      <c r="J113" s="84">
        <f>SUM(J114:J114)</f>
        <v>0</v>
      </c>
      <c r="K113" s="45">
        <f>SUM(K114:K114)</f>
        <v>0</v>
      </c>
      <c r="L113" s="45">
        <f>SUM(L114:L114)</f>
        <v>0</v>
      </c>
    </row>
    <row r="114" spans="1:12" ht="14.25" hidden="1" customHeight="1">
      <c r="A114" s="67">
        <v>3</v>
      </c>
      <c r="B114" s="67">
        <v>2</v>
      </c>
      <c r="C114" s="76">
        <v>1</v>
      </c>
      <c r="D114" s="76">
        <v>1</v>
      </c>
      <c r="E114" s="76">
        <v>1</v>
      </c>
      <c r="F114" s="77">
        <v>1</v>
      </c>
      <c r="G114" s="78" t="s">
        <v>174</v>
      </c>
      <c r="H114" s="43">
        <v>204</v>
      </c>
      <c r="I114" s="61">
        <v>0</v>
      </c>
      <c r="J114" s="61">
        <v>0</v>
      </c>
      <c r="K114" s="61">
        <v>0</v>
      </c>
      <c r="L114" s="61">
        <v>0</v>
      </c>
    </row>
    <row r="115" spans="1:12" ht="14.25" hidden="1" customHeight="1">
      <c r="A115" s="67">
        <v>3</v>
      </c>
      <c r="B115" s="76">
        <v>2</v>
      </c>
      <c r="C115" s="76">
        <v>1</v>
      </c>
      <c r="D115" s="76">
        <v>1</v>
      </c>
      <c r="E115" s="76">
        <v>2</v>
      </c>
      <c r="F115" s="77"/>
      <c r="G115" s="78" t="s">
        <v>175</v>
      </c>
      <c r="H115" s="43">
        <v>205</v>
      </c>
      <c r="I115" s="44">
        <f>SUM(I116:I117)</f>
        <v>0</v>
      </c>
      <c r="J115" s="44">
        <f>SUM(J116:J117)</f>
        <v>0</v>
      </c>
      <c r="K115" s="44">
        <f>SUM(K116:K117)</f>
        <v>0</v>
      </c>
      <c r="L115" s="44">
        <f>SUM(L116:L117)</f>
        <v>0</v>
      </c>
    </row>
    <row r="116" spans="1:12" ht="14.25" hidden="1" customHeight="1">
      <c r="A116" s="67">
        <v>3</v>
      </c>
      <c r="B116" s="76">
        <v>2</v>
      </c>
      <c r="C116" s="76">
        <v>1</v>
      </c>
      <c r="D116" s="76">
        <v>1</v>
      </c>
      <c r="E116" s="76">
        <v>2</v>
      </c>
      <c r="F116" s="77">
        <v>1</v>
      </c>
      <c r="G116" s="78" t="s">
        <v>176</v>
      </c>
      <c r="H116" s="43">
        <v>206</v>
      </c>
      <c r="I116" s="61">
        <v>0</v>
      </c>
      <c r="J116" s="61">
        <v>0</v>
      </c>
      <c r="K116" s="61">
        <v>0</v>
      </c>
      <c r="L116" s="61">
        <v>0</v>
      </c>
    </row>
    <row r="117" spans="1:12" ht="14.25" hidden="1" customHeight="1">
      <c r="A117" s="67">
        <v>3</v>
      </c>
      <c r="B117" s="76">
        <v>2</v>
      </c>
      <c r="C117" s="76">
        <v>1</v>
      </c>
      <c r="D117" s="76">
        <v>1</v>
      </c>
      <c r="E117" s="76">
        <v>2</v>
      </c>
      <c r="F117" s="77">
        <v>2</v>
      </c>
      <c r="G117" s="78" t="s">
        <v>177</v>
      </c>
      <c r="H117" s="43">
        <v>207</v>
      </c>
      <c r="I117" s="61">
        <v>0</v>
      </c>
      <c r="J117" s="61">
        <v>0</v>
      </c>
      <c r="K117" s="61">
        <v>0</v>
      </c>
      <c r="L117" s="61">
        <v>0</v>
      </c>
    </row>
    <row r="118" spans="1:12" ht="14.25" hidden="1" customHeight="1">
      <c r="A118" s="67">
        <v>3</v>
      </c>
      <c r="B118" s="76">
        <v>2</v>
      </c>
      <c r="C118" s="76">
        <v>1</v>
      </c>
      <c r="D118" s="76">
        <v>1</v>
      </c>
      <c r="E118" s="76">
        <v>3</v>
      </c>
      <c r="F118" s="109"/>
      <c r="G118" s="78" t="s">
        <v>178</v>
      </c>
      <c r="H118" s="43">
        <v>208</v>
      </c>
      <c r="I118" s="44">
        <f>SUM(I119:I120)</f>
        <v>0</v>
      </c>
      <c r="J118" s="44">
        <f>SUM(J119:J120)</f>
        <v>0</v>
      </c>
      <c r="K118" s="44">
        <f>SUM(K119:K120)</f>
        <v>0</v>
      </c>
      <c r="L118" s="44">
        <f>SUM(L119:L120)</f>
        <v>0</v>
      </c>
    </row>
    <row r="119" spans="1:12" ht="14.25" hidden="1" customHeight="1">
      <c r="A119" s="67">
        <v>3</v>
      </c>
      <c r="B119" s="76">
        <v>2</v>
      </c>
      <c r="C119" s="76">
        <v>1</v>
      </c>
      <c r="D119" s="76">
        <v>1</v>
      </c>
      <c r="E119" s="76">
        <v>3</v>
      </c>
      <c r="F119" s="77">
        <v>1</v>
      </c>
      <c r="G119" s="78" t="s">
        <v>179</v>
      </c>
      <c r="H119" s="43">
        <v>209</v>
      </c>
      <c r="I119" s="61">
        <v>0</v>
      </c>
      <c r="J119" s="61">
        <v>0</v>
      </c>
      <c r="K119" s="61">
        <v>0</v>
      </c>
      <c r="L119" s="61">
        <v>0</v>
      </c>
    </row>
    <row r="120" spans="1:12" ht="14.25" hidden="1" customHeight="1">
      <c r="A120" s="67">
        <v>3</v>
      </c>
      <c r="B120" s="76">
        <v>2</v>
      </c>
      <c r="C120" s="76">
        <v>1</v>
      </c>
      <c r="D120" s="76">
        <v>1</v>
      </c>
      <c r="E120" s="76">
        <v>3</v>
      </c>
      <c r="F120" s="77">
        <v>2</v>
      </c>
      <c r="G120" s="78" t="s">
        <v>180</v>
      </c>
      <c r="H120" s="43">
        <v>210</v>
      </c>
      <c r="I120" s="61">
        <v>0</v>
      </c>
      <c r="J120" s="61">
        <v>0</v>
      </c>
      <c r="K120" s="61">
        <v>0</v>
      </c>
      <c r="L120" s="61">
        <v>0</v>
      </c>
    </row>
    <row r="121" spans="1:12" ht="27" hidden="1" customHeight="1">
      <c r="A121" s="54">
        <v>3</v>
      </c>
      <c r="B121" s="55">
        <v>2</v>
      </c>
      <c r="C121" s="55">
        <v>1</v>
      </c>
      <c r="D121" s="55">
        <v>2</v>
      </c>
      <c r="E121" s="55"/>
      <c r="F121" s="57"/>
      <c r="G121" s="56" t="s">
        <v>181</v>
      </c>
      <c r="H121" s="43">
        <v>211</v>
      </c>
      <c r="I121" s="44">
        <f>I122</f>
        <v>0</v>
      </c>
      <c r="J121" s="44">
        <f>J122</f>
        <v>0</v>
      </c>
      <c r="K121" s="44">
        <f>K122</f>
        <v>0</v>
      </c>
      <c r="L121" s="44">
        <f>L122</f>
        <v>0</v>
      </c>
    </row>
    <row r="122" spans="1:12" ht="14.25" hidden="1" customHeight="1">
      <c r="A122" s="54">
        <v>3</v>
      </c>
      <c r="B122" s="55">
        <v>2</v>
      </c>
      <c r="C122" s="55">
        <v>1</v>
      </c>
      <c r="D122" s="55">
        <v>2</v>
      </c>
      <c r="E122" s="55">
        <v>1</v>
      </c>
      <c r="F122" s="57"/>
      <c r="G122" s="56" t="s">
        <v>181</v>
      </c>
      <c r="H122" s="43">
        <v>212</v>
      </c>
      <c r="I122" s="44">
        <f>SUM(I123:I124)</f>
        <v>0</v>
      </c>
      <c r="J122" s="84">
        <f>SUM(J123:J124)</f>
        <v>0</v>
      </c>
      <c r="K122" s="45">
        <f>SUM(K123:K124)</f>
        <v>0</v>
      </c>
      <c r="L122" s="45">
        <f>SUM(L123:L124)</f>
        <v>0</v>
      </c>
    </row>
    <row r="123" spans="1:12" ht="27" hidden="1" customHeight="1">
      <c r="A123" s="67">
        <v>3</v>
      </c>
      <c r="B123" s="75">
        <v>2</v>
      </c>
      <c r="C123" s="76">
        <v>1</v>
      </c>
      <c r="D123" s="76">
        <v>2</v>
      </c>
      <c r="E123" s="76">
        <v>1</v>
      </c>
      <c r="F123" s="77">
        <v>1</v>
      </c>
      <c r="G123" s="78" t="s">
        <v>182</v>
      </c>
      <c r="H123" s="43">
        <v>213</v>
      </c>
      <c r="I123" s="61">
        <v>0</v>
      </c>
      <c r="J123" s="61">
        <v>0</v>
      </c>
      <c r="K123" s="61">
        <v>0</v>
      </c>
      <c r="L123" s="61">
        <v>0</v>
      </c>
    </row>
    <row r="124" spans="1:12" ht="25.5" hidden="1" customHeight="1">
      <c r="A124" s="54">
        <v>3</v>
      </c>
      <c r="B124" s="55">
        <v>2</v>
      </c>
      <c r="C124" s="55">
        <v>1</v>
      </c>
      <c r="D124" s="55">
        <v>2</v>
      </c>
      <c r="E124" s="55">
        <v>1</v>
      </c>
      <c r="F124" s="57">
        <v>2</v>
      </c>
      <c r="G124" s="56" t="s">
        <v>183</v>
      </c>
      <c r="H124" s="43">
        <v>214</v>
      </c>
      <c r="I124" s="61">
        <v>0</v>
      </c>
      <c r="J124" s="61">
        <v>0</v>
      </c>
      <c r="K124" s="61">
        <v>0</v>
      </c>
      <c r="L124" s="61">
        <v>0</v>
      </c>
    </row>
    <row r="125" spans="1:12" ht="26.25" hidden="1" customHeight="1">
      <c r="A125" s="49">
        <v>3</v>
      </c>
      <c r="B125" s="47">
        <v>2</v>
      </c>
      <c r="C125" s="47">
        <v>1</v>
      </c>
      <c r="D125" s="47">
        <v>3</v>
      </c>
      <c r="E125" s="47"/>
      <c r="F125" s="50"/>
      <c r="G125" s="48" t="s">
        <v>184</v>
      </c>
      <c r="H125" s="43">
        <v>215</v>
      </c>
      <c r="I125" s="64">
        <f>I126</f>
        <v>0</v>
      </c>
      <c r="J125" s="85">
        <f>J126</f>
        <v>0</v>
      </c>
      <c r="K125" s="65">
        <f>K126</f>
        <v>0</v>
      </c>
      <c r="L125" s="65">
        <f>L126</f>
        <v>0</v>
      </c>
    </row>
    <row r="126" spans="1:12" ht="29.25" hidden="1" customHeight="1">
      <c r="A126" s="54">
        <v>3</v>
      </c>
      <c r="B126" s="55">
        <v>2</v>
      </c>
      <c r="C126" s="55">
        <v>1</v>
      </c>
      <c r="D126" s="55">
        <v>3</v>
      </c>
      <c r="E126" s="55">
        <v>1</v>
      </c>
      <c r="F126" s="57"/>
      <c r="G126" s="48" t="s">
        <v>184</v>
      </c>
      <c r="H126" s="43">
        <v>216</v>
      </c>
      <c r="I126" s="44">
        <f>I127+I128</f>
        <v>0</v>
      </c>
      <c r="J126" s="44">
        <f>J127+J128</f>
        <v>0</v>
      </c>
      <c r="K126" s="44">
        <f>K127+K128</f>
        <v>0</v>
      </c>
      <c r="L126" s="44">
        <f>L127+L128</f>
        <v>0</v>
      </c>
    </row>
    <row r="127" spans="1:12" ht="30" hidden="1" customHeight="1">
      <c r="A127" s="54">
        <v>3</v>
      </c>
      <c r="B127" s="55">
        <v>2</v>
      </c>
      <c r="C127" s="55">
        <v>1</v>
      </c>
      <c r="D127" s="55">
        <v>3</v>
      </c>
      <c r="E127" s="55">
        <v>1</v>
      </c>
      <c r="F127" s="57">
        <v>1</v>
      </c>
      <c r="G127" s="56" t="s">
        <v>185</v>
      </c>
      <c r="H127" s="43">
        <v>217</v>
      </c>
      <c r="I127" s="61">
        <v>0</v>
      </c>
      <c r="J127" s="61">
        <v>0</v>
      </c>
      <c r="K127" s="61">
        <v>0</v>
      </c>
      <c r="L127" s="61">
        <v>0</v>
      </c>
    </row>
    <row r="128" spans="1:12" ht="27.75" hidden="1" customHeight="1">
      <c r="A128" s="54">
        <v>3</v>
      </c>
      <c r="B128" s="55">
        <v>2</v>
      </c>
      <c r="C128" s="55">
        <v>1</v>
      </c>
      <c r="D128" s="55">
        <v>3</v>
      </c>
      <c r="E128" s="55">
        <v>1</v>
      </c>
      <c r="F128" s="57">
        <v>2</v>
      </c>
      <c r="G128" s="56" t="s">
        <v>186</v>
      </c>
      <c r="H128" s="43">
        <v>218</v>
      </c>
      <c r="I128" s="104">
        <v>0</v>
      </c>
      <c r="J128" s="101">
        <v>0</v>
      </c>
      <c r="K128" s="104">
        <v>0</v>
      </c>
      <c r="L128" s="104">
        <v>0</v>
      </c>
    </row>
    <row r="129" spans="1:12" ht="12" hidden="1" customHeight="1">
      <c r="A129" s="54">
        <v>3</v>
      </c>
      <c r="B129" s="55">
        <v>2</v>
      </c>
      <c r="C129" s="55">
        <v>1</v>
      </c>
      <c r="D129" s="55">
        <v>4</v>
      </c>
      <c r="E129" s="55"/>
      <c r="F129" s="57"/>
      <c r="G129" s="56" t="s">
        <v>187</v>
      </c>
      <c r="H129" s="43">
        <v>219</v>
      </c>
      <c r="I129" s="44">
        <f>I130</f>
        <v>0</v>
      </c>
      <c r="J129" s="45">
        <f>J130</f>
        <v>0</v>
      </c>
      <c r="K129" s="44">
        <f>K130</f>
        <v>0</v>
      </c>
      <c r="L129" s="45">
        <f>L130</f>
        <v>0</v>
      </c>
    </row>
    <row r="130" spans="1:12" ht="14.25" hidden="1" customHeight="1">
      <c r="A130" s="49">
        <v>3</v>
      </c>
      <c r="B130" s="47">
        <v>2</v>
      </c>
      <c r="C130" s="47">
        <v>1</v>
      </c>
      <c r="D130" s="47">
        <v>4</v>
      </c>
      <c r="E130" s="47">
        <v>1</v>
      </c>
      <c r="F130" s="50"/>
      <c r="G130" s="48" t="s">
        <v>187</v>
      </c>
      <c r="H130" s="43">
        <v>220</v>
      </c>
      <c r="I130" s="64">
        <f>SUM(I131:I132)</f>
        <v>0</v>
      </c>
      <c r="J130" s="85">
        <f>SUM(J131:J132)</f>
        <v>0</v>
      </c>
      <c r="K130" s="65">
        <f>SUM(K131:K132)</f>
        <v>0</v>
      </c>
      <c r="L130" s="65">
        <f>SUM(L131:L132)</f>
        <v>0</v>
      </c>
    </row>
    <row r="131" spans="1:12" ht="25.5" hidden="1" customHeight="1">
      <c r="A131" s="54">
        <v>3</v>
      </c>
      <c r="B131" s="55">
        <v>2</v>
      </c>
      <c r="C131" s="55">
        <v>1</v>
      </c>
      <c r="D131" s="55">
        <v>4</v>
      </c>
      <c r="E131" s="55">
        <v>1</v>
      </c>
      <c r="F131" s="57">
        <v>1</v>
      </c>
      <c r="G131" s="56" t="s">
        <v>188</v>
      </c>
      <c r="H131" s="43">
        <v>221</v>
      </c>
      <c r="I131" s="61">
        <v>0</v>
      </c>
      <c r="J131" s="61">
        <v>0</v>
      </c>
      <c r="K131" s="61">
        <v>0</v>
      </c>
      <c r="L131" s="61">
        <v>0</v>
      </c>
    </row>
    <row r="132" spans="1:12" ht="18.75" hidden="1" customHeight="1">
      <c r="A132" s="54">
        <v>3</v>
      </c>
      <c r="B132" s="55">
        <v>2</v>
      </c>
      <c r="C132" s="55">
        <v>1</v>
      </c>
      <c r="D132" s="55">
        <v>4</v>
      </c>
      <c r="E132" s="55">
        <v>1</v>
      </c>
      <c r="F132" s="57">
        <v>2</v>
      </c>
      <c r="G132" s="56" t="s">
        <v>189</v>
      </c>
      <c r="H132" s="43">
        <v>222</v>
      </c>
      <c r="I132" s="61">
        <v>0</v>
      </c>
      <c r="J132" s="61">
        <v>0</v>
      </c>
      <c r="K132" s="61">
        <v>0</v>
      </c>
      <c r="L132" s="61">
        <v>0</v>
      </c>
    </row>
    <row r="133" spans="1:12" ht="14.4" hidden="1" customHeight="1">
      <c r="A133" s="54">
        <v>3</v>
      </c>
      <c r="B133" s="55">
        <v>2</v>
      </c>
      <c r="C133" s="55">
        <v>1</v>
      </c>
      <c r="D133" s="55">
        <v>5</v>
      </c>
      <c r="E133" s="55"/>
      <c r="F133" s="57"/>
      <c r="G133" s="56" t="s">
        <v>190</v>
      </c>
      <c r="H133" s="43">
        <v>223</v>
      </c>
      <c r="I133" s="44">
        <f t="shared" ref="I133:L134" si="8">I134</f>
        <v>0</v>
      </c>
      <c r="J133" s="84">
        <f t="shared" si="8"/>
        <v>0</v>
      </c>
      <c r="K133" s="45">
        <f t="shared" si="8"/>
        <v>0</v>
      </c>
      <c r="L133" s="45">
        <f t="shared" si="8"/>
        <v>0</v>
      </c>
    </row>
    <row r="134" spans="1:12" ht="16.5" hidden="1" customHeight="1">
      <c r="A134" s="54">
        <v>3</v>
      </c>
      <c r="B134" s="55">
        <v>2</v>
      </c>
      <c r="C134" s="55">
        <v>1</v>
      </c>
      <c r="D134" s="55">
        <v>5</v>
      </c>
      <c r="E134" s="55">
        <v>1</v>
      </c>
      <c r="F134" s="57"/>
      <c r="G134" s="56" t="s">
        <v>190</v>
      </c>
      <c r="H134" s="43">
        <v>224</v>
      </c>
      <c r="I134" s="45">
        <f t="shared" si="8"/>
        <v>0</v>
      </c>
      <c r="J134" s="84">
        <f t="shared" si="8"/>
        <v>0</v>
      </c>
      <c r="K134" s="45">
        <f t="shared" si="8"/>
        <v>0</v>
      </c>
      <c r="L134" s="45">
        <f t="shared" si="8"/>
        <v>0</v>
      </c>
    </row>
    <row r="135" spans="1:12" ht="14.4" hidden="1" customHeight="1">
      <c r="A135" s="75">
        <v>3</v>
      </c>
      <c r="B135" s="76">
        <v>2</v>
      </c>
      <c r="C135" s="76">
        <v>1</v>
      </c>
      <c r="D135" s="76">
        <v>5</v>
      </c>
      <c r="E135" s="76">
        <v>1</v>
      </c>
      <c r="F135" s="77">
        <v>1</v>
      </c>
      <c r="G135" s="56" t="s">
        <v>190</v>
      </c>
      <c r="H135" s="43">
        <v>225</v>
      </c>
      <c r="I135" s="104">
        <v>0</v>
      </c>
      <c r="J135" s="104">
        <v>0</v>
      </c>
      <c r="K135" s="104">
        <v>0</v>
      </c>
      <c r="L135" s="104">
        <v>0</v>
      </c>
    </row>
    <row r="136" spans="1:12" ht="14.4" hidden="1" customHeight="1">
      <c r="A136" s="54">
        <v>3</v>
      </c>
      <c r="B136" s="55">
        <v>2</v>
      </c>
      <c r="C136" s="55">
        <v>1</v>
      </c>
      <c r="D136" s="55">
        <v>6</v>
      </c>
      <c r="E136" s="55"/>
      <c r="F136" s="57"/>
      <c r="G136" s="56" t="s">
        <v>191</v>
      </c>
      <c r="H136" s="43">
        <v>226</v>
      </c>
      <c r="I136" s="44">
        <f t="shared" ref="I136:L137" si="9">I137</f>
        <v>0</v>
      </c>
      <c r="J136" s="84">
        <f t="shared" si="9"/>
        <v>0</v>
      </c>
      <c r="K136" s="45">
        <f t="shared" si="9"/>
        <v>0</v>
      </c>
      <c r="L136" s="45">
        <f t="shared" si="9"/>
        <v>0</v>
      </c>
    </row>
    <row r="137" spans="1:12" ht="14.4" hidden="1" customHeight="1">
      <c r="A137" s="54">
        <v>3</v>
      </c>
      <c r="B137" s="54">
        <v>2</v>
      </c>
      <c r="C137" s="55">
        <v>1</v>
      </c>
      <c r="D137" s="55">
        <v>6</v>
      </c>
      <c r="E137" s="55">
        <v>1</v>
      </c>
      <c r="F137" s="57"/>
      <c r="G137" s="56" t="s">
        <v>191</v>
      </c>
      <c r="H137" s="43">
        <v>227</v>
      </c>
      <c r="I137" s="44">
        <f t="shared" si="9"/>
        <v>0</v>
      </c>
      <c r="J137" s="84">
        <f t="shared" si="9"/>
        <v>0</v>
      </c>
      <c r="K137" s="45">
        <f t="shared" si="9"/>
        <v>0</v>
      </c>
      <c r="L137" s="45">
        <f t="shared" si="9"/>
        <v>0</v>
      </c>
    </row>
    <row r="138" spans="1:12" ht="15.75" hidden="1" customHeight="1">
      <c r="A138" s="49">
        <v>3</v>
      </c>
      <c r="B138" s="49">
        <v>2</v>
      </c>
      <c r="C138" s="55">
        <v>1</v>
      </c>
      <c r="D138" s="55">
        <v>6</v>
      </c>
      <c r="E138" s="55">
        <v>1</v>
      </c>
      <c r="F138" s="57">
        <v>1</v>
      </c>
      <c r="G138" s="56" t="s">
        <v>191</v>
      </c>
      <c r="H138" s="43">
        <v>228</v>
      </c>
      <c r="I138" s="104">
        <v>0</v>
      </c>
      <c r="J138" s="104">
        <v>0</v>
      </c>
      <c r="K138" s="104">
        <v>0</v>
      </c>
      <c r="L138" s="104">
        <v>0</v>
      </c>
    </row>
    <row r="139" spans="1:12" ht="13.5" hidden="1" customHeight="1">
      <c r="A139" s="54">
        <v>3</v>
      </c>
      <c r="B139" s="54">
        <v>2</v>
      </c>
      <c r="C139" s="55">
        <v>1</v>
      </c>
      <c r="D139" s="55">
        <v>7</v>
      </c>
      <c r="E139" s="55"/>
      <c r="F139" s="57"/>
      <c r="G139" s="56" t="s">
        <v>192</v>
      </c>
      <c r="H139" s="43">
        <v>229</v>
      </c>
      <c r="I139" s="44">
        <f>I140</f>
        <v>0</v>
      </c>
      <c r="J139" s="84">
        <f>J140</f>
        <v>0</v>
      </c>
      <c r="K139" s="45">
        <f>K140</f>
        <v>0</v>
      </c>
      <c r="L139" s="45">
        <f>L140</f>
        <v>0</v>
      </c>
    </row>
    <row r="140" spans="1:12" ht="14.4" hidden="1" customHeight="1">
      <c r="A140" s="54">
        <v>3</v>
      </c>
      <c r="B140" s="55">
        <v>2</v>
      </c>
      <c r="C140" s="55">
        <v>1</v>
      </c>
      <c r="D140" s="55">
        <v>7</v>
      </c>
      <c r="E140" s="55">
        <v>1</v>
      </c>
      <c r="F140" s="57"/>
      <c r="G140" s="56" t="s">
        <v>192</v>
      </c>
      <c r="H140" s="43">
        <v>230</v>
      </c>
      <c r="I140" s="44">
        <f>I141+I142</f>
        <v>0</v>
      </c>
      <c r="J140" s="44">
        <f>J141+J142</f>
        <v>0</v>
      </c>
      <c r="K140" s="44">
        <f>K141+K142</f>
        <v>0</v>
      </c>
      <c r="L140" s="44">
        <f>L141+L142</f>
        <v>0</v>
      </c>
    </row>
    <row r="141" spans="1:12" ht="27" hidden="1" customHeight="1">
      <c r="A141" s="54">
        <v>3</v>
      </c>
      <c r="B141" s="55">
        <v>2</v>
      </c>
      <c r="C141" s="55">
        <v>1</v>
      </c>
      <c r="D141" s="55">
        <v>7</v>
      </c>
      <c r="E141" s="55">
        <v>1</v>
      </c>
      <c r="F141" s="57">
        <v>1</v>
      </c>
      <c r="G141" s="56" t="s">
        <v>193</v>
      </c>
      <c r="H141" s="43">
        <v>231</v>
      </c>
      <c r="I141" s="60">
        <v>0</v>
      </c>
      <c r="J141" s="61">
        <v>0</v>
      </c>
      <c r="K141" s="61">
        <v>0</v>
      </c>
      <c r="L141" s="61">
        <v>0</v>
      </c>
    </row>
    <row r="142" spans="1:12" ht="24.75" hidden="1" customHeight="1">
      <c r="A142" s="54">
        <v>3</v>
      </c>
      <c r="B142" s="55">
        <v>2</v>
      </c>
      <c r="C142" s="55">
        <v>1</v>
      </c>
      <c r="D142" s="55">
        <v>7</v>
      </c>
      <c r="E142" s="55">
        <v>1</v>
      </c>
      <c r="F142" s="57">
        <v>2</v>
      </c>
      <c r="G142" s="56" t="s">
        <v>194</v>
      </c>
      <c r="H142" s="43">
        <v>232</v>
      </c>
      <c r="I142" s="61">
        <v>0</v>
      </c>
      <c r="J142" s="61">
        <v>0</v>
      </c>
      <c r="K142" s="61">
        <v>0</v>
      </c>
      <c r="L142" s="61">
        <v>0</v>
      </c>
    </row>
    <row r="143" spans="1:12" ht="38.25" hidden="1" customHeight="1">
      <c r="A143" s="54">
        <v>3</v>
      </c>
      <c r="B143" s="55">
        <v>2</v>
      </c>
      <c r="C143" s="55">
        <v>2</v>
      </c>
      <c r="D143" s="110"/>
      <c r="E143" s="110"/>
      <c r="F143" s="111"/>
      <c r="G143" s="56" t="s">
        <v>195</v>
      </c>
      <c r="H143" s="43">
        <v>233</v>
      </c>
      <c r="I143" s="44">
        <f>SUM(I144+I153+I157+I161+I165+I168+I171)</f>
        <v>0</v>
      </c>
      <c r="J143" s="84">
        <f>SUM(J144+J153+J157+J161+J165+J168+J171)</f>
        <v>0</v>
      </c>
      <c r="K143" s="45">
        <f>SUM(K144+K153+K157+K161+K165+K168+K171)</f>
        <v>0</v>
      </c>
      <c r="L143" s="45">
        <f>SUM(L144+L153+L157+L161+L165+L168+L171)</f>
        <v>0</v>
      </c>
    </row>
    <row r="144" spans="1:12" ht="14.4" hidden="1" customHeight="1">
      <c r="A144" s="54">
        <v>3</v>
      </c>
      <c r="B144" s="55">
        <v>2</v>
      </c>
      <c r="C144" s="55">
        <v>2</v>
      </c>
      <c r="D144" s="55">
        <v>1</v>
      </c>
      <c r="E144" s="55"/>
      <c r="F144" s="57"/>
      <c r="G144" s="56" t="s">
        <v>196</v>
      </c>
      <c r="H144" s="43">
        <v>234</v>
      </c>
      <c r="I144" s="44">
        <f>I145</f>
        <v>0</v>
      </c>
      <c r="J144" s="44">
        <f>J145</f>
        <v>0</v>
      </c>
      <c r="K144" s="44">
        <f>K145</f>
        <v>0</v>
      </c>
      <c r="L144" s="44">
        <f>L145</f>
        <v>0</v>
      </c>
    </row>
    <row r="145" spans="1:12" ht="14.4" hidden="1" customHeight="1">
      <c r="A145" s="58">
        <v>3</v>
      </c>
      <c r="B145" s="54">
        <v>2</v>
      </c>
      <c r="C145" s="55">
        <v>2</v>
      </c>
      <c r="D145" s="55">
        <v>1</v>
      </c>
      <c r="E145" s="55">
        <v>1</v>
      </c>
      <c r="F145" s="57"/>
      <c r="G145" s="56" t="s">
        <v>174</v>
      </c>
      <c r="H145" s="43">
        <v>235</v>
      </c>
      <c r="I145" s="44">
        <f>SUM(I146)</f>
        <v>0</v>
      </c>
      <c r="J145" s="44">
        <f>SUM(J146)</f>
        <v>0</v>
      </c>
      <c r="K145" s="44">
        <f>SUM(K146)</f>
        <v>0</v>
      </c>
      <c r="L145" s="44">
        <f>SUM(L146)</f>
        <v>0</v>
      </c>
    </row>
    <row r="146" spans="1:12" ht="14.4" hidden="1" customHeight="1">
      <c r="A146" s="58">
        <v>3</v>
      </c>
      <c r="B146" s="54">
        <v>2</v>
      </c>
      <c r="C146" s="55">
        <v>2</v>
      </c>
      <c r="D146" s="55">
        <v>1</v>
      </c>
      <c r="E146" s="55">
        <v>1</v>
      </c>
      <c r="F146" s="57">
        <v>1</v>
      </c>
      <c r="G146" s="56" t="s">
        <v>174</v>
      </c>
      <c r="H146" s="43">
        <v>236</v>
      </c>
      <c r="I146" s="61">
        <v>0</v>
      </c>
      <c r="J146" s="61">
        <v>0</v>
      </c>
      <c r="K146" s="61">
        <v>0</v>
      </c>
      <c r="L146" s="61">
        <v>0</v>
      </c>
    </row>
    <row r="147" spans="1:12" ht="15" hidden="1" customHeight="1">
      <c r="A147" s="58">
        <v>3</v>
      </c>
      <c r="B147" s="54">
        <v>2</v>
      </c>
      <c r="C147" s="55">
        <v>2</v>
      </c>
      <c r="D147" s="55">
        <v>1</v>
      </c>
      <c r="E147" s="55">
        <v>2</v>
      </c>
      <c r="F147" s="57"/>
      <c r="G147" s="56" t="s">
        <v>197</v>
      </c>
      <c r="H147" s="43">
        <v>237</v>
      </c>
      <c r="I147" s="44">
        <f>SUM(I148:I149)</f>
        <v>0</v>
      </c>
      <c r="J147" s="44">
        <f>SUM(J148:J149)</f>
        <v>0</v>
      </c>
      <c r="K147" s="44">
        <f>SUM(K148:K149)</f>
        <v>0</v>
      </c>
      <c r="L147" s="44">
        <f>SUM(L148:L149)</f>
        <v>0</v>
      </c>
    </row>
    <row r="148" spans="1:12" ht="15" hidden="1" customHeight="1">
      <c r="A148" s="58">
        <v>3</v>
      </c>
      <c r="B148" s="54">
        <v>2</v>
      </c>
      <c r="C148" s="55">
        <v>2</v>
      </c>
      <c r="D148" s="55">
        <v>1</v>
      </c>
      <c r="E148" s="55">
        <v>2</v>
      </c>
      <c r="F148" s="57">
        <v>1</v>
      </c>
      <c r="G148" s="56" t="s">
        <v>176</v>
      </c>
      <c r="H148" s="43">
        <v>238</v>
      </c>
      <c r="I148" s="61">
        <v>0</v>
      </c>
      <c r="J148" s="60">
        <v>0</v>
      </c>
      <c r="K148" s="61">
        <v>0</v>
      </c>
      <c r="L148" s="61">
        <v>0</v>
      </c>
    </row>
    <row r="149" spans="1:12" ht="15" hidden="1" customHeight="1">
      <c r="A149" s="58">
        <v>3</v>
      </c>
      <c r="B149" s="54">
        <v>2</v>
      </c>
      <c r="C149" s="55">
        <v>2</v>
      </c>
      <c r="D149" s="55">
        <v>1</v>
      </c>
      <c r="E149" s="55">
        <v>2</v>
      </c>
      <c r="F149" s="57">
        <v>2</v>
      </c>
      <c r="G149" s="56" t="s">
        <v>177</v>
      </c>
      <c r="H149" s="43">
        <v>239</v>
      </c>
      <c r="I149" s="61">
        <v>0</v>
      </c>
      <c r="J149" s="60">
        <v>0</v>
      </c>
      <c r="K149" s="61">
        <v>0</v>
      </c>
      <c r="L149" s="61">
        <v>0</v>
      </c>
    </row>
    <row r="150" spans="1:12" ht="15" hidden="1" customHeight="1">
      <c r="A150" s="58">
        <v>3</v>
      </c>
      <c r="B150" s="54">
        <v>2</v>
      </c>
      <c r="C150" s="55">
        <v>2</v>
      </c>
      <c r="D150" s="55">
        <v>1</v>
      </c>
      <c r="E150" s="55">
        <v>3</v>
      </c>
      <c r="F150" s="57"/>
      <c r="G150" s="56" t="s">
        <v>178</v>
      </c>
      <c r="H150" s="43">
        <v>240</v>
      </c>
      <c r="I150" s="44">
        <f>SUM(I151:I152)</f>
        <v>0</v>
      </c>
      <c r="J150" s="44">
        <f>SUM(J151:J152)</f>
        <v>0</v>
      </c>
      <c r="K150" s="44">
        <f>SUM(K151:K152)</f>
        <v>0</v>
      </c>
      <c r="L150" s="44">
        <f>SUM(L151:L152)</f>
        <v>0</v>
      </c>
    </row>
    <row r="151" spans="1:12" ht="15" hidden="1" customHeight="1">
      <c r="A151" s="58">
        <v>3</v>
      </c>
      <c r="B151" s="54">
        <v>2</v>
      </c>
      <c r="C151" s="55">
        <v>2</v>
      </c>
      <c r="D151" s="55">
        <v>1</v>
      </c>
      <c r="E151" s="55">
        <v>3</v>
      </c>
      <c r="F151" s="57">
        <v>1</v>
      </c>
      <c r="G151" s="56" t="s">
        <v>179</v>
      </c>
      <c r="H151" s="43">
        <v>241</v>
      </c>
      <c r="I151" s="61">
        <v>0</v>
      </c>
      <c r="J151" s="60">
        <v>0</v>
      </c>
      <c r="K151" s="61">
        <v>0</v>
      </c>
      <c r="L151" s="61">
        <v>0</v>
      </c>
    </row>
    <row r="152" spans="1:12" ht="15" hidden="1" customHeight="1">
      <c r="A152" s="58">
        <v>3</v>
      </c>
      <c r="B152" s="54">
        <v>2</v>
      </c>
      <c r="C152" s="55">
        <v>2</v>
      </c>
      <c r="D152" s="55">
        <v>1</v>
      </c>
      <c r="E152" s="55">
        <v>3</v>
      </c>
      <c r="F152" s="57">
        <v>2</v>
      </c>
      <c r="G152" s="56" t="s">
        <v>198</v>
      </c>
      <c r="H152" s="43">
        <v>242</v>
      </c>
      <c r="I152" s="61">
        <v>0</v>
      </c>
      <c r="J152" s="60">
        <v>0</v>
      </c>
      <c r="K152" s="61">
        <v>0</v>
      </c>
      <c r="L152" s="61">
        <v>0</v>
      </c>
    </row>
    <row r="153" spans="1:12" ht="25.5" hidden="1" customHeight="1">
      <c r="A153" s="58">
        <v>3</v>
      </c>
      <c r="B153" s="54">
        <v>2</v>
      </c>
      <c r="C153" s="55">
        <v>2</v>
      </c>
      <c r="D153" s="55">
        <v>2</v>
      </c>
      <c r="E153" s="55"/>
      <c r="F153" s="57"/>
      <c r="G153" s="56" t="s">
        <v>199</v>
      </c>
      <c r="H153" s="43">
        <v>243</v>
      </c>
      <c r="I153" s="44">
        <f>I154</f>
        <v>0</v>
      </c>
      <c r="J153" s="45">
        <f>J154</f>
        <v>0</v>
      </c>
      <c r="K153" s="44">
        <f>K154</f>
        <v>0</v>
      </c>
      <c r="L153" s="45">
        <f>L154</f>
        <v>0</v>
      </c>
    </row>
    <row r="154" spans="1:12" ht="20.25" hidden="1" customHeight="1">
      <c r="A154" s="54">
        <v>3</v>
      </c>
      <c r="B154" s="55">
        <v>2</v>
      </c>
      <c r="C154" s="47">
        <v>2</v>
      </c>
      <c r="D154" s="47">
        <v>2</v>
      </c>
      <c r="E154" s="47">
        <v>1</v>
      </c>
      <c r="F154" s="50"/>
      <c r="G154" s="56" t="s">
        <v>199</v>
      </c>
      <c r="H154" s="43">
        <v>244</v>
      </c>
      <c r="I154" s="64">
        <f>SUM(I155:I156)</f>
        <v>0</v>
      </c>
      <c r="J154" s="85">
        <f>SUM(J155:J156)</f>
        <v>0</v>
      </c>
      <c r="K154" s="65">
        <f>SUM(K155:K156)</f>
        <v>0</v>
      </c>
      <c r="L154" s="65">
        <f>SUM(L155:L156)</f>
        <v>0</v>
      </c>
    </row>
    <row r="155" spans="1:12" ht="25.5" hidden="1" customHeight="1">
      <c r="A155" s="54">
        <v>3</v>
      </c>
      <c r="B155" s="55">
        <v>2</v>
      </c>
      <c r="C155" s="55">
        <v>2</v>
      </c>
      <c r="D155" s="55">
        <v>2</v>
      </c>
      <c r="E155" s="55">
        <v>1</v>
      </c>
      <c r="F155" s="57">
        <v>1</v>
      </c>
      <c r="G155" s="56" t="s">
        <v>200</v>
      </c>
      <c r="H155" s="43">
        <v>245</v>
      </c>
      <c r="I155" s="61">
        <v>0</v>
      </c>
      <c r="J155" s="61">
        <v>0</v>
      </c>
      <c r="K155" s="61">
        <v>0</v>
      </c>
      <c r="L155" s="61">
        <v>0</v>
      </c>
    </row>
    <row r="156" spans="1:12" ht="25.5" hidden="1" customHeight="1">
      <c r="A156" s="54">
        <v>3</v>
      </c>
      <c r="B156" s="55">
        <v>2</v>
      </c>
      <c r="C156" s="55">
        <v>2</v>
      </c>
      <c r="D156" s="55">
        <v>2</v>
      </c>
      <c r="E156" s="55">
        <v>1</v>
      </c>
      <c r="F156" s="57">
        <v>2</v>
      </c>
      <c r="G156" s="58" t="s">
        <v>201</v>
      </c>
      <c r="H156" s="43">
        <v>246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2</v>
      </c>
      <c r="D157" s="55">
        <v>3</v>
      </c>
      <c r="E157" s="55"/>
      <c r="F157" s="57"/>
      <c r="G157" s="56" t="s">
        <v>202</v>
      </c>
      <c r="H157" s="43">
        <v>247</v>
      </c>
      <c r="I157" s="44">
        <f>I158</f>
        <v>0</v>
      </c>
      <c r="J157" s="84">
        <f>J158</f>
        <v>0</v>
      </c>
      <c r="K157" s="45">
        <f>K158</f>
        <v>0</v>
      </c>
      <c r="L157" s="45">
        <f>L158</f>
        <v>0</v>
      </c>
    </row>
    <row r="158" spans="1:12" ht="30" hidden="1" customHeight="1">
      <c r="A158" s="49">
        <v>3</v>
      </c>
      <c r="B158" s="55">
        <v>2</v>
      </c>
      <c r="C158" s="55">
        <v>2</v>
      </c>
      <c r="D158" s="55">
        <v>3</v>
      </c>
      <c r="E158" s="55">
        <v>1</v>
      </c>
      <c r="F158" s="57"/>
      <c r="G158" s="56" t="s">
        <v>202</v>
      </c>
      <c r="H158" s="43">
        <v>248</v>
      </c>
      <c r="I158" s="44">
        <f>I159+I160</f>
        <v>0</v>
      </c>
      <c r="J158" s="44">
        <f>J159+J160</f>
        <v>0</v>
      </c>
      <c r="K158" s="44">
        <f>K159+K160</f>
        <v>0</v>
      </c>
      <c r="L158" s="44">
        <f>L159+L160</f>
        <v>0</v>
      </c>
    </row>
    <row r="159" spans="1:12" ht="31.5" hidden="1" customHeight="1">
      <c r="A159" s="49">
        <v>3</v>
      </c>
      <c r="B159" s="55">
        <v>2</v>
      </c>
      <c r="C159" s="55">
        <v>2</v>
      </c>
      <c r="D159" s="55">
        <v>3</v>
      </c>
      <c r="E159" s="55">
        <v>1</v>
      </c>
      <c r="F159" s="57">
        <v>1</v>
      </c>
      <c r="G159" s="56" t="s">
        <v>203</v>
      </c>
      <c r="H159" s="43">
        <v>249</v>
      </c>
      <c r="I159" s="61">
        <v>0</v>
      </c>
      <c r="J159" s="61">
        <v>0</v>
      </c>
      <c r="K159" s="61">
        <v>0</v>
      </c>
      <c r="L159" s="61">
        <v>0</v>
      </c>
    </row>
    <row r="160" spans="1:12" ht="25.5" hidden="1" customHeight="1">
      <c r="A160" s="49">
        <v>3</v>
      </c>
      <c r="B160" s="55">
        <v>2</v>
      </c>
      <c r="C160" s="55">
        <v>2</v>
      </c>
      <c r="D160" s="55">
        <v>3</v>
      </c>
      <c r="E160" s="55">
        <v>1</v>
      </c>
      <c r="F160" s="57">
        <v>2</v>
      </c>
      <c r="G160" s="56" t="s">
        <v>204</v>
      </c>
      <c r="H160" s="43">
        <v>250</v>
      </c>
      <c r="I160" s="61">
        <v>0</v>
      </c>
      <c r="J160" s="61">
        <v>0</v>
      </c>
      <c r="K160" s="61">
        <v>0</v>
      </c>
      <c r="L160" s="61">
        <v>0</v>
      </c>
    </row>
    <row r="161" spans="1:12" ht="22.5" hidden="1" customHeight="1">
      <c r="A161" s="54">
        <v>3</v>
      </c>
      <c r="B161" s="55">
        <v>2</v>
      </c>
      <c r="C161" s="55">
        <v>2</v>
      </c>
      <c r="D161" s="55">
        <v>4</v>
      </c>
      <c r="E161" s="55"/>
      <c r="F161" s="57"/>
      <c r="G161" s="56" t="s">
        <v>205</v>
      </c>
      <c r="H161" s="43">
        <v>251</v>
      </c>
      <c r="I161" s="44">
        <f>I162</f>
        <v>0</v>
      </c>
      <c r="J161" s="84">
        <f>J162</f>
        <v>0</v>
      </c>
      <c r="K161" s="45">
        <f>K162</f>
        <v>0</v>
      </c>
      <c r="L161" s="45">
        <f>L162</f>
        <v>0</v>
      </c>
    </row>
    <row r="162" spans="1:12" ht="14.4" hidden="1" customHeight="1">
      <c r="A162" s="54">
        <v>3</v>
      </c>
      <c r="B162" s="55">
        <v>2</v>
      </c>
      <c r="C162" s="55">
        <v>2</v>
      </c>
      <c r="D162" s="55">
        <v>4</v>
      </c>
      <c r="E162" s="55">
        <v>1</v>
      </c>
      <c r="F162" s="57"/>
      <c r="G162" s="56" t="s">
        <v>205</v>
      </c>
      <c r="H162" s="43">
        <v>252</v>
      </c>
      <c r="I162" s="44">
        <f>SUM(I163:I164)</f>
        <v>0</v>
      </c>
      <c r="J162" s="84">
        <f>SUM(J163:J164)</f>
        <v>0</v>
      </c>
      <c r="K162" s="45">
        <f>SUM(K163:K164)</f>
        <v>0</v>
      </c>
      <c r="L162" s="45">
        <f>SUM(L163:L164)</f>
        <v>0</v>
      </c>
    </row>
    <row r="163" spans="1:12" ht="30.75" hidden="1" customHeight="1">
      <c r="A163" s="54">
        <v>3</v>
      </c>
      <c r="B163" s="55">
        <v>2</v>
      </c>
      <c r="C163" s="55">
        <v>2</v>
      </c>
      <c r="D163" s="55">
        <v>4</v>
      </c>
      <c r="E163" s="55">
        <v>1</v>
      </c>
      <c r="F163" s="57">
        <v>1</v>
      </c>
      <c r="G163" s="56" t="s">
        <v>206</v>
      </c>
      <c r="H163" s="43">
        <v>253</v>
      </c>
      <c r="I163" s="61">
        <v>0</v>
      </c>
      <c r="J163" s="61">
        <v>0</v>
      </c>
      <c r="K163" s="61">
        <v>0</v>
      </c>
      <c r="L163" s="61">
        <v>0</v>
      </c>
    </row>
    <row r="164" spans="1:12" ht="27.75" hidden="1" customHeight="1">
      <c r="A164" s="49">
        <v>3</v>
      </c>
      <c r="B164" s="47">
        <v>2</v>
      </c>
      <c r="C164" s="47">
        <v>2</v>
      </c>
      <c r="D164" s="47">
        <v>4</v>
      </c>
      <c r="E164" s="47">
        <v>1</v>
      </c>
      <c r="F164" s="50">
        <v>2</v>
      </c>
      <c r="G164" s="58" t="s">
        <v>207</v>
      </c>
      <c r="H164" s="43">
        <v>254</v>
      </c>
      <c r="I164" s="61">
        <v>0</v>
      </c>
      <c r="J164" s="61">
        <v>0</v>
      </c>
      <c r="K164" s="61">
        <v>0</v>
      </c>
      <c r="L164" s="61">
        <v>0</v>
      </c>
    </row>
    <row r="165" spans="1:12" ht="14.25" hidden="1" customHeight="1">
      <c r="A165" s="54">
        <v>3</v>
      </c>
      <c r="B165" s="55">
        <v>2</v>
      </c>
      <c r="C165" s="55">
        <v>2</v>
      </c>
      <c r="D165" s="55">
        <v>5</v>
      </c>
      <c r="E165" s="55"/>
      <c r="F165" s="57"/>
      <c r="G165" s="56" t="s">
        <v>208</v>
      </c>
      <c r="H165" s="43">
        <v>255</v>
      </c>
      <c r="I165" s="44">
        <f t="shared" ref="I165:L166" si="10">I166</f>
        <v>0</v>
      </c>
      <c r="J165" s="84">
        <f t="shared" si="10"/>
        <v>0</v>
      </c>
      <c r="K165" s="45">
        <f t="shared" si="10"/>
        <v>0</v>
      </c>
      <c r="L165" s="45">
        <f t="shared" si="10"/>
        <v>0</v>
      </c>
    </row>
    <row r="166" spans="1:12" ht="15.75" hidden="1" customHeight="1">
      <c r="A166" s="54">
        <v>3</v>
      </c>
      <c r="B166" s="55">
        <v>2</v>
      </c>
      <c r="C166" s="55">
        <v>2</v>
      </c>
      <c r="D166" s="55">
        <v>5</v>
      </c>
      <c r="E166" s="55">
        <v>1</v>
      </c>
      <c r="F166" s="57"/>
      <c r="G166" s="56" t="s">
        <v>208</v>
      </c>
      <c r="H166" s="43">
        <v>256</v>
      </c>
      <c r="I166" s="44">
        <f t="shared" si="10"/>
        <v>0</v>
      </c>
      <c r="J166" s="84">
        <f t="shared" si="10"/>
        <v>0</v>
      </c>
      <c r="K166" s="45">
        <f t="shared" si="10"/>
        <v>0</v>
      </c>
      <c r="L166" s="45">
        <f t="shared" si="10"/>
        <v>0</v>
      </c>
    </row>
    <row r="167" spans="1:12" ht="15.75" hidden="1" customHeight="1">
      <c r="A167" s="54">
        <v>3</v>
      </c>
      <c r="B167" s="55">
        <v>2</v>
      </c>
      <c r="C167" s="55">
        <v>2</v>
      </c>
      <c r="D167" s="55">
        <v>5</v>
      </c>
      <c r="E167" s="55">
        <v>1</v>
      </c>
      <c r="F167" s="57">
        <v>1</v>
      </c>
      <c r="G167" s="56" t="s">
        <v>208</v>
      </c>
      <c r="H167" s="43">
        <v>257</v>
      </c>
      <c r="I167" s="61">
        <v>0</v>
      </c>
      <c r="J167" s="61">
        <v>0</v>
      </c>
      <c r="K167" s="61">
        <v>0</v>
      </c>
      <c r="L167" s="61">
        <v>0</v>
      </c>
    </row>
    <row r="168" spans="1:12" ht="14.25" hidden="1" customHeight="1">
      <c r="A168" s="54">
        <v>3</v>
      </c>
      <c r="B168" s="55">
        <v>2</v>
      </c>
      <c r="C168" s="55">
        <v>2</v>
      </c>
      <c r="D168" s="55">
        <v>6</v>
      </c>
      <c r="E168" s="55"/>
      <c r="F168" s="57"/>
      <c r="G168" s="56" t="s">
        <v>191</v>
      </c>
      <c r="H168" s="43">
        <v>258</v>
      </c>
      <c r="I168" s="44">
        <f t="shared" ref="I168:L169" si="11">I169</f>
        <v>0</v>
      </c>
      <c r="J168" s="112">
        <f t="shared" si="11"/>
        <v>0</v>
      </c>
      <c r="K168" s="45">
        <f t="shared" si="11"/>
        <v>0</v>
      </c>
      <c r="L168" s="45">
        <f t="shared" si="11"/>
        <v>0</v>
      </c>
    </row>
    <row r="169" spans="1:12" ht="15" hidden="1" customHeight="1">
      <c r="A169" s="54">
        <v>3</v>
      </c>
      <c r="B169" s="55">
        <v>2</v>
      </c>
      <c r="C169" s="55">
        <v>2</v>
      </c>
      <c r="D169" s="55">
        <v>6</v>
      </c>
      <c r="E169" s="55">
        <v>1</v>
      </c>
      <c r="F169" s="57"/>
      <c r="G169" s="56" t="s">
        <v>191</v>
      </c>
      <c r="H169" s="43">
        <v>259</v>
      </c>
      <c r="I169" s="44">
        <f t="shared" si="11"/>
        <v>0</v>
      </c>
      <c r="J169" s="112">
        <f t="shared" si="11"/>
        <v>0</v>
      </c>
      <c r="K169" s="45">
        <f t="shared" si="11"/>
        <v>0</v>
      </c>
      <c r="L169" s="45">
        <f t="shared" si="11"/>
        <v>0</v>
      </c>
    </row>
    <row r="170" spans="1:12" ht="15" hidden="1" customHeight="1">
      <c r="A170" s="54">
        <v>3</v>
      </c>
      <c r="B170" s="76">
        <v>2</v>
      </c>
      <c r="C170" s="76">
        <v>2</v>
      </c>
      <c r="D170" s="55">
        <v>6</v>
      </c>
      <c r="E170" s="76">
        <v>1</v>
      </c>
      <c r="F170" s="77">
        <v>1</v>
      </c>
      <c r="G170" s="78" t="s">
        <v>191</v>
      </c>
      <c r="H170" s="43">
        <v>260</v>
      </c>
      <c r="I170" s="61">
        <v>0</v>
      </c>
      <c r="J170" s="61">
        <v>0</v>
      </c>
      <c r="K170" s="61">
        <v>0</v>
      </c>
      <c r="L170" s="61">
        <v>0</v>
      </c>
    </row>
    <row r="171" spans="1:12" ht="14.25" hidden="1" customHeight="1">
      <c r="A171" s="58">
        <v>3</v>
      </c>
      <c r="B171" s="54">
        <v>2</v>
      </c>
      <c r="C171" s="55">
        <v>2</v>
      </c>
      <c r="D171" s="55">
        <v>7</v>
      </c>
      <c r="E171" s="55"/>
      <c r="F171" s="57"/>
      <c r="G171" s="56" t="s">
        <v>192</v>
      </c>
      <c r="H171" s="43">
        <v>261</v>
      </c>
      <c r="I171" s="44">
        <f>I172</f>
        <v>0</v>
      </c>
      <c r="J171" s="112">
        <f>J172</f>
        <v>0</v>
      </c>
      <c r="K171" s="45">
        <f>K172</f>
        <v>0</v>
      </c>
      <c r="L171" s="45">
        <f>L172</f>
        <v>0</v>
      </c>
    </row>
    <row r="172" spans="1:12" ht="15" hidden="1" customHeight="1">
      <c r="A172" s="58">
        <v>3</v>
      </c>
      <c r="B172" s="54">
        <v>2</v>
      </c>
      <c r="C172" s="55">
        <v>2</v>
      </c>
      <c r="D172" s="55">
        <v>7</v>
      </c>
      <c r="E172" s="55">
        <v>1</v>
      </c>
      <c r="F172" s="57"/>
      <c r="G172" s="56" t="s">
        <v>192</v>
      </c>
      <c r="H172" s="43">
        <v>262</v>
      </c>
      <c r="I172" s="44">
        <f>I173+I174</f>
        <v>0</v>
      </c>
      <c r="J172" s="44">
        <f>J173+J174</f>
        <v>0</v>
      </c>
      <c r="K172" s="44">
        <f>K173+K174</f>
        <v>0</v>
      </c>
      <c r="L172" s="44">
        <f>L173+L174</f>
        <v>0</v>
      </c>
    </row>
    <row r="173" spans="1:12" ht="27.75" hidden="1" customHeight="1">
      <c r="A173" s="58">
        <v>3</v>
      </c>
      <c r="B173" s="54">
        <v>2</v>
      </c>
      <c r="C173" s="54">
        <v>2</v>
      </c>
      <c r="D173" s="55">
        <v>7</v>
      </c>
      <c r="E173" s="55">
        <v>1</v>
      </c>
      <c r="F173" s="57">
        <v>1</v>
      </c>
      <c r="G173" s="56" t="s">
        <v>193</v>
      </c>
      <c r="H173" s="43">
        <v>263</v>
      </c>
      <c r="I173" s="61">
        <v>0</v>
      </c>
      <c r="J173" s="61">
        <v>0</v>
      </c>
      <c r="K173" s="61">
        <v>0</v>
      </c>
      <c r="L173" s="61">
        <v>0</v>
      </c>
    </row>
    <row r="174" spans="1:12" ht="25.5" hidden="1" customHeight="1">
      <c r="A174" s="58">
        <v>3</v>
      </c>
      <c r="B174" s="54">
        <v>2</v>
      </c>
      <c r="C174" s="54">
        <v>2</v>
      </c>
      <c r="D174" s="55">
        <v>7</v>
      </c>
      <c r="E174" s="55">
        <v>1</v>
      </c>
      <c r="F174" s="57">
        <v>2</v>
      </c>
      <c r="G174" s="56" t="s">
        <v>194</v>
      </c>
      <c r="H174" s="43">
        <v>264</v>
      </c>
      <c r="I174" s="61">
        <v>0</v>
      </c>
      <c r="J174" s="61">
        <v>0</v>
      </c>
      <c r="K174" s="61">
        <v>0</v>
      </c>
      <c r="L174" s="61">
        <v>0</v>
      </c>
    </row>
    <row r="175" spans="1:12" ht="30" hidden="1" customHeight="1">
      <c r="A175" s="62">
        <v>3</v>
      </c>
      <c r="B175" s="62">
        <v>3</v>
      </c>
      <c r="C175" s="39"/>
      <c r="D175" s="40"/>
      <c r="E175" s="40"/>
      <c r="F175" s="42"/>
      <c r="G175" s="41" t="s">
        <v>209</v>
      </c>
      <c r="H175" s="43">
        <v>265</v>
      </c>
      <c r="I175" s="44">
        <f>SUM(I176+I208)</f>
        <v>0</v>
      </c>
      <c r="J175" s="112">
        <f>SUM(J176+J208)</f>
        <v>0</v>
      </c>
      <c r="K175" s="45">
        <f>SUM(K176+K208)</f>
        <v>0</v>
      </c>
      <c r="L175" s="45">
        <f>SUM(L176+L208)</f>
        <v>0</v>
      </c>
    </row>
    <row r="176" spans="1:12" ht="40.5" hidden="1" customHeight="1">
      <c r="A176" s="58">
        <v>3</v>
      </c>
      <c r="B176" s="58">
        <v>3</v>
      </c>
      <c r="C176" s="54">
        <v>1</v>
      </c>
      <c r="D176" s="55"/>
      <c r="E176" s="55"/>
      <c r="F176" s="57"/>
      <c r="G176" s="56" t="s">
        <v>210</v>
      </c>
      <c r="H176" s="43">
        <v>266</v>
      </c>
      <c r="I176" s="44">
        <f>SUM(I177+I186+I190+I194+I198+I201+I204)</f>
        <v>0</v>
      </c>
      <c r="J176" s="112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5" hidden="1" customHeight="1">
      <c r="A177" s="58">
        <v>3</v>
      </c>
      <c r="B177" s="58">
        <v>3</v>
      </c>
      <c r="C177" s="54">
        <v>1</v>
      </c>
      <c r="D177" s="55">
        <v>1</v>
      </c>
      <c r="E177" s="55"/>
      <c r="F177" s="57"/>
      <c r="G177" s="56" t="s">
        <v>196</v>
      </c>
      <c r="H177" s="43">
        <v>267</v>
      </c>
      <c r="I177" s="44">
        <f>SUM(I178+I180+I183)</f>
        <v>0</v>
      </c>
      <c r="J177" s="44">
        <f>SUM(J178+J180+J183)</f>
        <v>0</v>
      </c>
      <c r="K177" s="44">
        <f>SUM(K178+K180+K183)</f>
        <v>0</v>
      </c>
      <c r="L177" s="44">
        <f>SUM(L178+L180+L183)</f>
        <v>0</v>
      </c>
    </row>
    <row r="178" spans="1:12" ht="12.75" hidden="1" customHeight="1">
      <c r="A178" s="58">
        <v>3</v>
      </c>
      <c r="B178" s="58">
        <v>3</v>
      </c>
      <c r="C178" s="54">
        <v>1</v>
      </c>
      <c r="D178" s="55">
        <v>1</v>
      </c>
      <c r="E178" s="55">
        <v>1</v>
      </c>
      <c r="F178" s="57"/>
      <c r="G178" s="56" t="s">
        <v>174</v>
      </c>
      <c r="H178" s="43">
        <v>268</v>
      </c>
      <c r="I178" s="44">
        <f>SUM(I179:I179)</f>
        <v>0</v>
      </c>
      <c r="J178" s="112">
        <f>SUM(J179:J179)</f>
        <v>0</v>
      </c>
      <c r="K178" s="45">
        <f>SUM(K179:K179)</f>
        <v>0</v>
      </c>
      <c r="L178" s="45">
        <f>SUM(L179:L179)</f>
        <v>0</v>
      </c>
    </row>
    <row r="179" spans="1:12" ht="15" hidden="1" customHeight="1">
      <c r="A179" s="58">
        <v>3</v>
      </c>
      <c r="B179" s="58">
        <v>3</v>
      </c>
      <c r="C179" s="54">
        <v>1</v>
      </c>
      <c r="D179" s="55">
        <v>1</v>
      </c>
      <c r="E179" s="55">
        <v>1</v>
      </c>
      <c r="F179" s="57">
        <v>1</v>
      </c>
      <c r="G179" s="56" t="s">
        <v>174</v>
      </c>
      <c r="H179" s="43">
        <v>269</v>
      </c>
      <c r="I179" s="61">
        <v>0</v>
      </c>
      <c r="J179" s="61">
        <v>0</v>
      </c>
      <c r="K179" s="61">
        <v>0</v>
      </c>
      <c r="L179" s="61">
        <v>0</v>
      </c>
    </row>
    <row r="180" spans="1:12" ht="14.25" hidden="1" customHeight="1">
      <c r="A180" s="58">
        <v>3</v>
      </c>
      <c r="B180" s="58">
        <v>3</v>
      </c>
      <c r="C180" s="54">
        <v>1</v>
      </c>
      <c r="D180" s="55">
        <v>1</v>
      </c>
      <c r="E180" s="55">
        <v>2</v>
      </c>
      <c r="F180" s="57"/>
      <c r="G180" s="56" t="s">
        <v>197</v>
      </c>
      <c r="H180" s="43">
        <v>270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4.25" hidden="1" customHeight="1">
      <c r="A181" s="58">
        <v>3</v>
      </c>
      <c r="B181" s="58">
        <v>3</v>
      </c>
      <c r="C181" s="54">
        <v>1</v>
      </c>
      <c r="D181" s="55">
        <v>1</v>
      </c>
      <c r="E181" s="55">
        <v>2</v>
      </c>
      <c r="F181" s="57">
        <v>1</v>
      </c>
      <c r="G181" s="56" t="s">
        <v>176</v>
      </c>
      <c r="H181" s="43">
        <v>271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>
      <c r="A182" s="58">
        <v>3</v>
      </c>
      <c r="B182" s="58">
        <v>3</v>
      </c>
      <c r="C182" s="54">
        <v>1</v>
      </c>
      <c r="D182" s="55">
        <v>1</v>
      </c>
      <c r="E182" s="55">
        <v>2</v>
      </c>
      <c r="F182" s="57">
        <v>2</v>
      </c>
      <c r="G182" s="56" t="s">
        <v>177</v>
      </c>
      <c r="H182" s="43">
        <v>272</v>
      </c>
      <c r="I182" s="61">
        <v>0</v>
      </c>
      <c r="J182" s="61">
        <v>0</v>
      </c>
      <c r="K182" s="61">
        <v>0</v>
      </c>
      <c r="L182" s="61">
        <v>0</v>
      </c>
    </row>
    <row r="183" spans="1:12" ht="14.25" hidden="1" customHeight="1">
      <c r="A183" s="58">
        <v>3</v>
      </c>
      <c r="B183" s="58">
        <v>3</v>
      </c>
      <c r="C183" s="54">
        <v>1</v>
      </c>
      <c r="D183" s="55">
        <v>1</v>
      </c>
      <c r="E183" s="55">
        <v>3</v>
      </c>
      <c r="F183" s="57"/>
      <c r="G183" s="56" t="s">
        <v>178</v>
      </c>
      <c r="H183" s="43">
        <v>273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4.25" hidden="1" customHeight="1">
      <c r="A184" s="58">
        <v>3</v>
      </c>
      <c r="B184" s="58">
        <v>3</v>
      </c>
      <c r="C184" s="54">
        <v>1</v>
      </c>
      <c r="D184" s="55">
        <v>1</v>
      </c>
      <c r="E184" s="55">
        <v>3</v>
      </c>
      <c r="F184" s="57">
        <v>1</v>
      </c>
      <c r="G184" s="56" t="s">
        <v>211</v>
      </c>
      <c r="H184" s="43">
        <v>274</v>
      </c>
      <c r="I184" s="61">
        <v>0</v>
      </c>
      <c r="J184" s="61">
        <v>0</v>
      </c>
      <c r="K184" s="61">
        <v>0</v>
      </c>
      <c r="L184" s="61">
        <v>0</v>
      </c>
    </row>
    <row r="185" spans="1:12" ht="14.25" hidden="1" customHeight="1">
      <c r="A185" s="58">
        <v>3</v>
      </c>
      <c r="B185" s="58">
        <v>3</v>
      </c>
      <c r="C185" s="54">
        <v>1</v>
      </c>
      <c r="D185" s="55">
        <v>1</v>
      </c>
      <c r="E185" s="55">
        <v>3</v>
      </c>
      <c r="F185" s="57">
        <v>2</v>
      </c>
      <c r="G185" s="56" t="s">
        <v>198</v>
      </c>
      <c r="H185" s="43">
        <v>275</v>
      </c>
      <c r="I185" s="61">
        <v>0</v>
      </c>
      <c r="J185" s="61">
        <v>0</v>
      </c>
      <c r="K185" s="61">
        <v>0</v>
      </c>
      <c r="L185" s="61">
        <v>0</v>
      </c>
    </row>
    <row r="186" spans="1:12" ht="14.4" hidden="1" customHeight="1">
      <c r="A186" s="74">
        <v>3</v>
      </c>
      <c r="B186" s="49">
        <v>3</v>
      </c>
      <c r="C186" s="54">
        <v>1</v>
      </c>
      <c r="D186" s="55">
        <v>2</v>
      </c>
      <c r="E186" s="55"/>
      <c r="F186" s="57"/>
      <c r="G186" s="56" t="s">
        <v>212</v>
      </c>
      <c r="H186" s="43">
        <v>276</v>
      </c>
      <c r="I186" s="44">
        <f>I187</f>
        <v>0</v>
      </c>
      <c r="J186" s="112">
        <f>J187</f>
        <v>0</v>
      </c>
      <c r="K186" s="45">
        <f>K187</f>
        <v>0</v>
      </c>
      <c r="L186" s="45">
        <f>L187</f>
        <v>0</v>
      </c>
    </row>
    <row r="187" spans="1:12" ht="15" hidden="1" customHeight="1">
      <c r="A187" s="74">
        <v>3</v>
      </c>
      <c r="B187" s="74">
        <v>3</v>
      </c>
      <c r="C187" s="49">
        <v>1</v>
      </c>
      <c r="D187" s="47">
        <v>2</v>
      </c>
      <c r="E187" s="47">
        <v>1</v>
      </c>
      <c r="F187" s="50"/>
      <c r="G187" s="56" t="s">
        <v>212</v>
      </c>
      <c r="H187" s="43">
        <v>277</v>
      </c>
      <c r="I187" s="64">
        <f>SUM(I188:I189)</f>
        <v>0</v>
      </c>
      <c r="J187" s="113">
        <f>SUM(J188:J189)</f>
        <v>0</v>
      </c>
      <c r="K187" s="65">
        <f>SUM(K188:K189)</f>
        <v>0</v>
      </c>
      <c r="L187" s="65">
        <f>SUM(L188:L189)</f>
        <v>0</v>
      </c>
    </row>
    <row r="188" spans="1:12" ht="15" hidden="1" customHeight="1">
      <c r="A188" s="58">
        <v>3</v>
      </c>
      <c r="B188" s="58">
        <v>3</v>
      </c>
      <c r="C188" s="54">
        <v>1</v>
      </c>
      <c r="D188" s="55">
        <v>2</v>
      </c>
      <c r="E188" s="55">
        <v>1</v>
      </c>
      <c r="F188" s="57">
        <v>1</v>
      </c>
      <c r="G188" s="56" t="s">
        <v>213</v>
      </c>
      <c r="H188" s="43">
        <v>278</v>
      </c>
      <c r="I188" s="61">
        <v>0</v>
      </c>
      <c r="J188" s="61">
        <v>0</v>
      </c>
      <c r="K188" s="61">
        <v>0</v>
      </c>
      <c r="L188" s="61">
        <v>0</v>
      </c>
    </row>
    <row r="189" spans="1:12" ht="12.75" hidden="1" customHeight="1">
      <c r="A189" s="66">
        <v>3</v>
      </c>
      <c r="B189" s="99">
        <v>3</v>
      </c>
      <c r="C189" s="75">
        <v>1</v>
      </c>
      <c r="D189" s="76">
        <v>2</v>
      </c>
      <c r="E189" s="76">
        <v>1</v>
      </c>
      <c r="F189" s="77">
        <v>2</v>
      </c>
      <c r="G189" s="78" t="s">
        <v>214</v>
      </c>
      <c r="H189" s="43">
        <v>279</v>
      </c>
      <c r="I189" s="61">
        <v>0</v>
      </c>
      <c r="J189" s="61">
        <v>0</v>
      </c>
      <c r="K189" s="61">
        <v>0</v>
      </c>
      <c r="L189" s="61">
        <v>0</v>
      </c>
    </row>
    <row r="190" spans="1:12" ht="15.75" hidden="1" customHeight="1">
      <c r="A190" s="54">
        <v>3</v>
      </c>
      <c r="B190" s="56">
        <v>3</v>
      </c>
      <c r="C190" s="54">
        <v>1</v>
      </c>
      <c r="D190" s="55">
        <v>3</v>
      </c>
      <c r="E190" s="55"/>
      <c r="F190" s="57"/>
      <c r="G190" s="56" t="s">
        <v>215</v>
      </c>
      <c r="H190" s="43">
        <v>280</v>
      </c>
      <c r="I190" s="44">
        <f>I191</f>
        <v>0</v>
      </c>
      <c r="J190" s="112">
        <f>J191</f>
        <v>0</v>
      </c>
      <c r="K190" s="45">
        <f>K191</f>
        <v>0</v>
      </c>
      <c r="L190" s="45">
        <f>L191</f>
        <v>0</v>
      </c>
    </row>
    <row r="191" spans="1:12" ht="15.75" hidden="1" customHeight="1">
      <c r="A191" s="54">
        <v>3</v>
      </c>
      <c r="B191" s="78">
        <v>3</v>
      </c>
      <c r="C191" s="75">
        <v>1</v>
      </c>
      <c r="D191" s="76">
        <v>3</v>
      </c>
      <c r="E191" s="76">
        <v>1</v>
      </c>
      <c r="F191" s="77"/>
      <c r="G191" s="56" t="s">
        <v>215</v>
      </c>
      <c r="H191" s="43">
        <v>281</v>
      </c>
      <c r="I191" s="45">
        <f>I192+I193</f>
        <v>0</v>
      </c>
      <c r="J191" s="45">
        <f>J192+J193</f>
        <v>0</v>
      </c>
      <c r="K191" s="45">
        <f>K192+K193</f>
        <v>0</v>
      </c>
      <c r="L191" s="45">
        <f>L192+L193</f>
        <v>0</v>
      </c>
    </row>
    <row r="192" spans="1:12" ht="27" hidden="1" customHeight="1">
      <c r="A192" s="54">
        <v>3</v>
      </c>
      <c r="B192" s="56">
        <v>3</v>
      </c>
      <c r="C192" s="54">
        <v>1</v>
      </c>
      <c r="D192" s="55">
        <v>3</v>
      </c>
      <c r="E192" s="55">
        <v>1</v>
      </c>
      <c r="F192" s="57">
        <v>1</v>
      </c>
      <c r="G192" s="56" t="s">
        <v>216</v>
      </c>
      <c r="H192" s="43">
        <v>282</v>
      </c>
      <c r="I192" s="104">
        <v>0</v>
      </c>
      <c r="J192" s="104">
        <v>0</v>
      </c>
      <c r="K192" s="104">
        <v>0</v>
      </c>
      <c r="L192" s="103">
        <v>0</v>
      </c>
    </row>
    <row r="193" spans="1:12" ht="26.25" hidden="1" customHeight="1">
      <c r="A193" s="54">
        <v>3</v>
      </c>
      <c r="B193" s="56">
        <v>3</v>
      </c>
      <c r="C193" s="54">
        <v>1</v>
      </c>
      <c r="D193" s="55">
        <v>3</v>
      </c>
      <c r="E193" s="55">
        <v>1</v>
      </c>
      <c r="F193" s="57">
        <v>2</v>
      </c>
      <c r="G193" s="56" t="s">
        <v>217</v>
      </c>
      <c r="H193" s="43">
        <v>283</v>
      </c>
      <c r="I193" s="61">
        <v>0</v>
      </c>
      <c r="J193" s="61">
        <v>0</v>
      </c>
      <c r="K193" s="61">
        <v>0</v>
      </c>
      <c r="L193" s="61">
        <v>0</v>
      </c>
    </row>
    <row r="194" spans="1:12" ht="14.4" hidden="1" customHeight="1">
      <c r="A194" s="54">
        <v>3</v>
      </c>
      <c r="B194" s="56">
        <v>3</v>
      </c>
      <c r="C194" s="54">
        <v>1</v>
      </c>
      <c r="D194" s="55">
        <v>4</v>
      </c>
      <c r="E194" s="55"/>
      <c r="F194" s="57"/>
      <c r="G194" s="56" t="s">
        <v>218</v>
      </c>
      <c r="H194" s="43">
        <v>284</v>
      </c>
      <c r="I194" s="44">
        <f>I195</f>
        <v>0</v>
      </c>
      <c r="J194" s="112">
        <f>J195</f>
        <v>0</v>
      </c>
      <c r="K194" s="45">
        <f>K195</f>
        <v>0</v>
      </c>
      <c r="L194" s="45">
        <f>L195</f>
        <v>0</v>
      </c>
    </row>
    <row r="195" spans="1:12" ht="15" hidden="1" customHeight="1">
      <c r="A195" s="58">
        <v>3</v>
      </c>
      <c r="B195" s="54">
        <v>3</v>
      </c>
      <c r="C195" s="55">
        <v>1</v>
      </c>
      <c r="D195" s="55">
        <v>4</v>
      </c>
      <c r="E195" s="55">
        <v>1</v>
      </c>
      <c r="F195" s="57"/>
      <c r="G195" s="56" t="s">
        <v>218</v>
      </c>
      <c r="H195" s="43">
        <v>285</v>
      </c>
      <c r="I195" s="44">
        <f>SUM(I196:I197)</f>
        <v>0</v>
      </c>
      <c r="J195" s="44">
        <f>SUM(J196:J197)</f>
        <v>0</v>
      </c>
      <c r="K195" s="44">
        <f>SUM(K196:K197)</f>
        <v>0</v>
      </c>
      <c r="L195" s="44">
        <f>SUM(L196:L197)</f>
        <v>0</v>
      </c>
    </row>
    <row r="196" spans="1:12" ht="14.4" hidden="1" customHeight="1">
      <c r="A196" s="58">
        <v>3</v>
      </c>
      <c r="B196" s="54">
        <v>3</v>
      </c>
      <c r="C196" s="55">
        <v>1</v>
      </c>
      <c r="D196" s="55">
        <v>4</v>
      </c>
      <c r="E196" s="55">
        <v>1</v>
      </c>
      <c r="F196" s="57">
        <v>1</v>
      </c>
      <c r="G196" s="56" t="s">
        <v>219</v>
      </c>
      <c r="H196" s="43">
        <v>286</v>
      </c>
      <c r="I196" s="60">
        <v>0</v>
      </c>
      <c r="J196" s="61">
        <v>0</v>
      </c>
      <c r="K196" s="61">
        <v>0</v>
      </c>
      <c r="L196" s="60">
        <v>0</v>
      </c>
    </row>
    <row r="197" spans="1:12" ht="14.25" hidden="1" customHeight="1">
      <c r="A197" s="54">
        <v>3</v>
      </c>
      <c r="B197" s="55">
        <v>3</v>
      </c>
      <c r="C197" s="55">
        <v>1</v>
      </c>
      <c r="D197" s="55">
        <v>4</v>
      </c>
      <c r="E197" s="55">
        <v>1</v>
      </c>
      <c r="F197" s="57">
        <v>2</v>
      </c>
      <c r="G197" s="56" t="s">
        <v>220</v>
      </c>
      <c r="H197" s="43">
        <v>287</v>
      </c>
      <c r="I197" s="61">
        <v>0</v>
      </c>
      <c r="J197" s="104">
        <v>0</v>
      </c>
      <c r="K197" s="104">
        <v>0</v>
      </c>
      <c r="L197" s="103">
        <v>0</v>
      </c>
    </row>
    <row r="198" spans="1:12" ht="15.75" hidden="1" customHeight="1">
      <c r="A198" s="54">
        <v>3</v>
      </c>
      <c r="B198" s="55">
        <v>3</v>
      </c>
      <c r="C198" s="55">
        <v>1</v>
      </c>
      <c r="D198" s="55">
        <v>5</v>
      </c>
      <c r="E198" s="55"/>
      <c r="F198" s="57"/>
      <c r="G198" s="56" t="s">
        <v>221</v>
      </c>
      <c r="H198" s="43">
        <v>288</v>
      </c>
      <c r="I198" s="65">
        <f t="shared" ref="I198:L199" si="12">I199</f>
        <v>0</v>
      </c>
      <c r="J198" s="112">
        <f t="shared" si="12"/>
        <v>0</v>
      </c>
      <c r="K198" s="45">
        <f t="shared" si="12"/>
        <v>0</v>
      </c>
      <c r="L198" s="45">
        <f t="shared" si="12"/>
        <v>0</v>
      </c>
    </row>
    <row r="199" spans="1:12" ht="14.25" hidden="1" customHeight="1">
      <c r="A199" s="49">
        <v>3</v>
      </c>
      <c r="B199" s="76">
        <v>3</v>
      </c>
      <c r="C199" s="76">
        <v>1</v>
      </c>
      <c r="D199" s="76">
        <v>5</v>
      </c>
      <c r="E199" s="76">
        <v>1</v>
      </c>
      <c r="F199" s="77"/>
      <c r="G199" s="56" t="s">
        <v>221</v>
      </c>
      <c r="H199" s="43">
        <v>289</v>
      </c>
      <c r="I199" s="45">
        <f t="shared" si="12"/>
        <v>0</v>
      </c>
      <c r="J199" s="113">
        <f t="shared" si="12"/>
        <v>0</v>
      </c>
      <c r="K199" s="65">
        <f t="shared" si="12"/>
        <v>0</v>
      </c>
      <c r="L199" s="65">
        <f t="shared" si="12"/>
        <v>0</v>
      </c>
    </row>
    <row r="200" spans="1:12" ht="14.25" hidden="1" customHeight="1">
      <c r="A200" s="54">
        <v>3</v>
      </c>
      <c r="B200" s="55">
        <v>3</v>
      </c>
      <c r="C200" s="55">
        <v>1</v>
      </c>
      <c r="D200" s="55">
        <v>5</v>
      </c>
      <c r="E200" s="55">
        <v>1</v>
      </c>
      <c r="F200" s="57">
        <v>1</v>
      </c>
      <c r="G200" s="56" t="s">
        <v>222</v>
      </c>
      <c r="H200" s="43">
        <v>290</v>
      </c>
      <c r="I200" s="61">
        <v>0</v>
      </c>
      <c r="J200" s="104">
        <v>0</v>
      </c>
      <c r="K200" s="104">
        <v>0</v>
      </c>
      <c r="L200" s="103">
        <v>0</v>
      </c>
    </row>
    <row r="201" spans="1:12" ht="14.25" hidden="1" customHeight="1">
      <c r="A201" s="54">
        <v>3</v>
      </c>
      <c r="B201" s="55">
        <v>3</v>
      </c>
      <c r="C201" s="55">
        <v>1</v>
      </c>
      <c r="D201" s="55">
        <v>6</v>
      </c>
      <c r="E201" s="55"/>
      <c r="F201" s="57"/>
      <c r="G201" s="56" t="s">
        <v>191</v>
      </c>
      <c r="H201" s="43">
        <v>291</v>
      </c>
      <c r="I201" s="45">
        <f t="shared" ref="I201:L202" si="13">I202</f>
        <v>0</v>
      </c>
      <c r="J201" s="112">
        <f t="shared" si="13"/>
        <v>0</v>
      </c>
      <c r="K201" s="45">
        <f t="shared" si="13"/>
        <v>0</v>
      </c>
      <c r="L201" s="45">
        <f t="shared" si="13"/>
        <v>0</v>
      </c>
    </row>
    <row r="202" spans="1:12" ht="13.5" hidden="1" customHeight="1">
      <c r="A202" s="54">
        <v>3</v>
      </c>
      <c r="B202" s="55">
        <v>3</v>
      </c>
      <c r="C202" s="55">
        <v>1</v>
      </c>
      <c r="D202" s="55">
        <v>6</v>
      </c>
      <c r="E202" s="55">
        <v>1</v>
      </c>
      <c r="F202" s="57"/>
      <c r="G202" s="56" t="s">
        <v>191</v>
      </c>
      <c r="H202" s="43">
        <v>292</v>
      </c>
      <c r="I202" s="44">
        <f t="shared" si="13"/>
        <v>0</v>
      </c>
      <c r="J202" s="112">
        <f t="shared" si="13"/>
        <v>0</v>
      </c>
      <c r="K202" s="45">
        <f t="shared" si="13"/>
        <v>0</v>
      </c>
      <c r="L202" s="45">
        <f t="shared" si="13"/>
        <v>0</v>
      </c>
    </row>
    <row r="203" spans="1:12" ht="14.25" hidden="1" customHeight="1">
      <c r="A203" s="54">
        <v>3</v>
      </c>
      <c r="B203" s="55">
        <v>3</v>
      </c>
      <c r="C203" s="55">
        <v>1</v>
      </c>
      <c r="D203" s="55">
        <v>6</v>
      </c>
      <c r="E203" s="55">
        <v>1</v>
      </c>
      <c r="F203" s="57">
        <v>1</v>
      </c>
      <c r="G203" s="56" t="s">
        <v>191</v>
      </c>
      <c r="H203" s="43">
        <v>293</v>
      </c>
      <c r="I203" s="104">
        <v>0</v>
      </c>
      <c r="J203" s="104">
        <v>0</v>
      </c>
      <c r="K203" s="104">
        <v>0</v>
      </c>
      <c r="L203" s="103">
        <v>0</v>
      </c>
    </row>
    <row r="204" spans="1:12" ht="15" hidden="1" customHeight="1">
      <c r="A204" s="54">
        <v>3</v>
      </c>
      <c r="B204" s="55">
        <v>3</v>
      </c>
      <c r="C204" s="55">
        <v>1</v>
      </c>
      <c r="D204" s="55">
        <v>7</v>
      </c>
      <c r="E204" s="55"/>
      <c r="F204" s="57"/>
      <c r="G204" s="56" t="s">
        <v>223</v>
      </c>
      <c r="H204" s="43">
        <v>294</v>
      </c>
      <c r="I204" s="44">
        <f>I205</f>
        <v>0</v>
      </c>
      <c r="J204" s="112">
        <f>J205</f>
        <v>0</v>
      </c>
      <c r="K204" s="45">
        <f>K205</f>
        <v>0</v>
      </c>
      <c r="L204" s="45">
        <f>L205</f>
        <v>0</v>
      </c>
    </row>
    <row r="205" spans="1:12" ht="16.5" hidden="1" customHeight="1">
      <c r="A205" s="54">
        <v>3</v>
      </c>
      <c r="B205" s="55">
        <v>3</v>
      </c>
      <c r="C205" s="55">
        <v>1</v>
      </c>
      <c r="D205" s="55">
        <v>7</v>
      </c>
      <c r="E205" s="55">
        <v>1</v>
      </c>
      <c r="F205" s="57"/>
      <c r="G205" s="56" t="s">
        <v>223</v>
      </c>
      <c r="H205" s="43">
        <v>295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" hidden="1" customHeight="1">
      <c r="A206" s="54">
        <v>3</v>
      </c>
      <c r="B206" s="55">
        <v>3</v>
      </c>
      <c r="C206" s="55">
        <v>1</v>
      </c>
      <c r="D206" s="55">
        <v>7</v>
      </c>
      <c r="E206" s="55">
        <v>1</v>
      </c>
      <c r="F206" s="57">
        <v>1</v>
      </c>
      <c r="G206" s="56" t="s">
        <v>224</v>
      </c>
      <c r="H206" s="43">
        <v>296</v>
      </c>
      <c r="I206" s="104">
        <v>0</v>
      </c>
      <c r="J206" s="104">
        <v>0</v>
      </c>
      <c r="K206" s="104">
        <v>0</v>
      </c>
      <c r="L206" s="103">
        <v>0</v>
      </c>
    </row>
    <row r="207" spans="1:12" ht="27.75" hidden="1" customHeight="1">
      <c r="A207" s="54">
        <v>3</v>
      </c>
      <c r="B207" s="55">
        <v>3</v>
      </c>
      <c r="C207" s="55">
        <v>1</v>
      </c>
      <c r="D207" s="55">
        <v>7</v>
      </c>
      <c r="E207" s="55">
        <v>1</v>
      </c>
      <c r="F207" s="57">
        <v>2</v>
      </c>
      <c r="G207" s="56" t="s">
        <v>225</v>
      </c>
      <c r="H207" s="43">
        <v>297</v>
      </c>
      <c r="I207" s="61">
        <v>0</v>
      </c>
      <c r="J207" s="61">
        <v>0</v>
      </c>
      <c r="K207" s="61">
        <v>0</v>
      </c>
      <c r="L207" s="61">
        <v>0</v>
      </c>
    </row>
    <row r="208" spans="1:12" ht="38.25" hidden="1" customHeight="1">
      <c r="A208" s="54">
        <v>3</v>
      </c>
      <c r="B208" s="55">
        <v>3</v>
      </c>
      <c r="C208" s="55">
        <v>2</v>
      </c>
      <c r="D208" s="55"/>
      <c r="E208" s="55"/>
      <c r="F208" s="57"/>
      <c r="G208" s="56" t="s">
        <v>226</v>
      </c>
      <c r="H208" s="43">
        <v>298</v>
      </c>
      <c r="I208" s="44">
        <f>SUM(I209+I218+I222+I226+I230+I233+I236)</f>
        <v>0</v>
      </c>
      <c r="J208" s="112">
        <f>SUM(J209+J218+J222+J226+J230+J233+J236)</f>
        <v>0</v>
      </c>
      <c r="K208" s="45">
        <f>SUM(K209+K218+K222+K226+K230+K233+K236)</f>
        <v>0</v>
      </c>
      <c r="L208" s="45">
        <f>SUM(L209+L218+L222+L226+L230+L233+L236)</f>
        <v>0</v>
      </c>
    </row>
    <row r="209" spans="1:16" ht="15" hidden="1" customHeight="1">
      <c r="A209" s="54">
        <v>3</v>
      </c>
      <c r="B209" s="55">
        <v>3</v>
      </c>
      <c r="C209" s="55">
        <v>2</v>
      </c>
      <c r="D209" s="55">
        <v>1</v>
      </c>
      <c r="E209" s="55"/>
      <c r="F209" s="57"/>
      <c r="G209" s="56" t="s">
        <v>173</v>
      </c>
      <c r="H209" s="43">
        <v>299</v>
      </c>
      <c r="I209" s="44">
        <f>I210</f>
        <v>0</v>
      </c>
      <c r="J209" s="112">
        <f>J210</f>
        <v>0</v>
      </c>
      <c r="K209" s="45">
        <f>K210</f>
        <v>0</v>
      </c>
      <c r="L209" s="45">
        <f>L210</f>
        <v>0</v>
      </c>
    </row>
    <row r="210" spans="1:16" ht="14.4" hidden="1" customHeight="1">
      <c r="A210" s="58">
        <v>3</v>
      </c>
      <c r="B210" s="54">
        <v>3</v>
      </c>
      <c r="C210" s="55">
        <v>2</v>
      </c>
      <c r="D210" s="56">
        <v>1</v>
      </c>
      <c r="E210" s="54">
        <v>1</v>
      </c>
      <c r="F210" s="57"/>
      <c r="G210" s="56" t="s">
        <v>173</v>
      </c>
      <c r="H210" s="43">
        <v>300</v>
      </c>
      <c r="I210" s="44">
        <f>SUM(I211:I211)</f>
        <v>0</v>
      </c>
      <c r="J210" s="44">
        <f>SUM(J211:J211)</f>
        <v>0</v>
      </c>
      <c r="K210" s="44">
        <f>SUM(K211:K211)</f>
        <v>0</v>
      </c>
      <c r="L210" s="44">
        <f>SUM(L211:L211)</f>
        <v>0</v>
      </c>
      <c r="M210" s="141"/>
      <c r="N210" s="141"/>
      <c r="O210" s="141"/>
      <c r="P210" s="141"/>
    </row>
    <row r="211" spans="1:16" ht="13.5" hidden="1" customHeight="1">
      <c r="A211" s="58">
        <v>3</v>
      </c>
      <c r="B211" s="54">
        <v>3</v>
      </c>
      <c r="C211" s="55">
        <v>2</v>
      </c>
      <c r="D211" s="56">
        <v>1</v>
      </c>
      <c r="E211" s="54">
        <v>1</v>
      </c>
      <c r="F211" s="57">
        <v>1</v>
      </c>
      <c r="G211" s="56" t="s">
        <v>174</v>
      </c>
      <c r="H211" s="43">
        <v>301</v>
      </c>
      <c r="I211" s="104">
        <v>0</v>
      </c>
      <c r="J211" s="104">
        <v>0</v>
      </c>
      <c r="K211" s="104">
        <v>0</v>
      </c>
      <c r="L211" s="103">
        <v>0</v>
      </c>
    </row>
    <row r="212" spans="1:16" ht="14.4" hidden="1" customHeight="1">
      <c r="A212" s="58">
        <v>3</v>
      </c>
      <c r="B212" s="54">
        <v>3</v>
      </c>
      <c r="C212" s="55">
        <v>2</v>
      </c>
      <c r="D212" s="56">
        <v>1</v>
      </c>
      <c r="E212" s="54">
        <v>2</v>
      </c>
      <c r="F212" s="57"/>
      <c r="G212" s="78" t="s">
        <v>197</v>
      </c>
      <c r="H212" s="43">
        <v>302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6" ht="14.4" hidden="1" customHeight="1">
      <c r="A213" s="58">
        <v>3</v>
      </c>
      <c r="B213" s="54">
        <v>3</v>
      </c>
      <c r="C213" s="55">
        <v>2</v>
      </c>
      <c r="D213" s="56">
        <v>1</v>
      </c>
      <c r="E213" s="54">
        <v>2</v>
      </c>
      <c r="F213" s="57">
        <v>1</v>
      </c>
      <c r="G213" s="78" t="s">
        <v>176</v>
      </c>
      <c r="H213" s="43">
        <v>303</v>
      </c>
      <c r="I213" s="104">
        <v>0</v>
      </c>
      <c r="J213" s="104">
        <v>0</v>
      </c>
      <c r="K213" s="104">
        <v>0</v>
      </c>
      <c r="L213" s="103">
        <v>0</v>
      </c>
    </row>
    <row r="214" spans="1:16" ht="14.4" hidden="1" customHeight="1">
      <c r="A214" s="58">
        <v>3</v>
      </c>
      <c r="B214" s="54">
        <v>3</v>
      </c>
      <c r="C214" s="55">
        <v>2</v>
      </c>
      <c r="D214" s="56">
        <v>1</v>
      </c>
      <c r="E214" s="54">
        <v>2</v>
      </c>
      <c r="F214" s="57">
        <v>2</v>
      </c>
      <c r="G214" s="78" t="s">
        <v>177</v>
      </c>
      <c r="H214" s="43">
        <v>304</v>
      </c>
      <c r="I214" s="61">
        <v>0</v>
      </c>
      <c r="J214" s="61">
        <v>0</v>
      </c>
      <c r="K214" s="61">
        <v>0</v>
      </c>
      <c r="L214" s="61">
        <v>0</v>
      </c>
    </row>
    <row r="215" spans="1:16" ht="14.4" hidden="1" customHeight="1">
      <c r="A215" s="58">
        <v>3</v>
      </c>
      <c r="B215" s="54">
        <v>3</v>
      </c>
      <c r="C215" s="55">
        <v>2</v>
      </c>
      <c r="D215" s="56">
        <v>1</v>
      </c>
      <c r="E215" s="54">
        <v>3</v>
      </c>
      <c r="F215" s="57"/>
      <c r="G215" s="78" t="s">
        <v>178</v>
      </c>
      <c r="H215" s="43">
        <v>305</v>
      </c>
      <c r="I215" s="44">
        <f>SUM(I216:I217)</f>
        <v>0</v>
      </c>
      <c r="J215" s="44">
        <f>SUM(J216:J217)</f>
        <v>0</v>
      </c>
      <c r="K215" s="44">
        <f>SUM(K216:K217)</f>
        <v>0</v>
      </c>
      <c r="L215" s="44">
        <f>SUM(L216:L217)</f>
        <v>0</v>
      </c>
    </row>
    <row r="216" spans="1:16" ht="14.4" hidden="1" customHeight="1">
      <c r="A216" s="58">
        <v>3</v>
      </c>
      <c r="B216" s="54">
        <v>3</v>
      </c>
      <c r="C216" s="55">
        <v>2</v>
      </c>
      <c r="D216" s="56">
        <v>1</v>
      </c>
      <c r="E216" s="54">
        <v>3</v>
      </c>
      <c r="F216" s="57">
        <v>1</v>
      </c>
      <c r="G216" s="78" t="s">
        <v>179</v>
      </c>
      <c r="H216" s="43">
        <v>306</v>
      </c>
      <c r="I216" s="61">
        <v>0</v>
      </c>
      <c r="J216" s="61">
        <v>0</v>
      </c>
      <c r="K216" s="61">
        <v>0</v>
      </c>
      <c r="L216" s="61">
        <v>0</v>
      </c>
    </row>
    <row r="217" spans="1:16" ht="14.4" hidden="1" customHeight="1">
      <c r="A217" s="58">
        <v>3</v>
      </c>
      <c r="B217" s="54">
        <v>3</v>
      </c>
      <c r="C217" s="55">
        <v>2</v>
      </c>
      <c r="D217" s="56">
        <v>1</v>
      </c>
      <c r="E217" s="54">
        <v>3</v>
      </c>
      <c r="F217" s="57">
        <v>2</v>
      </c>
      <c r="G217" s="78" t="s">
        <v>198</v>
      </c>
      <c r="H217" s="43">
        <v>307</v>
      </c>
      <c r="I217" s="79">
        <v>0</v>
      </c>
      <c r="J217" s="114">
        <v>0</v>
      </c>
      <c r="K217" s="79">
        <v>0</v>
      </c>
      <c r="L217" s="79">
        <v>0</v>
      </c>
    </row>
    <row r="218" spans="1:16" ht="14.4" hidden="1" customHeight="1">
      <c r="A218" s="66">
        <v>3</v>
      </c>
      <c r="B218" s="66">
        <v>3</v>
      </c>
      <c r="C218" s="75">
        <v>2</v>
      </c>
      <c r="D218" s="78">
        <v>2</v>
      </c>
      <c r="E218" s="75"/>
      <c r="F218" s="77"/>
      <c r="G218" s="78" t="s">
        <v>212</v>
      </c>
      <c r="H218" s="43">
        <v>308</v>
      </c>
      <c r="I218" s="71">
        <f>I219</f>
        <v>0</v>
      </c>
      <c r="J218" s="115">
        <f>J219</f>
        <v>0</v>
      </c>
      <c r="K218" s="72">
        <f>K219</f>
        <v>0</v>
      </c>
      <c r="L218" s="72">
        <f>L219</f>
        <v>0</v>
      </c>
    </row>
    <row r="219" spans="1:16" ht="14.4" hidden="1" customHeight="1">
      <c r="A219" s="58">
        <v>3</v>
      </c>
      <c r="B219" s="58">
        <v>3</v>
      </c>
      <c r="C219" s="54">
        <v>2</v>
      </c>
      <c r="D219" s="56">
        <v>2</v>
      </c>
      <c r="E219" s="54">
        <v>1</v>
      </c>
      <c r="F219" s="57"/>
      <c r="G219" s="78" t="s">
        <v>212</v>
      </c>
      <c r="H219" s="43">
        <v>309</v>
      </c>
      <c r="I219" s="44">
        <f>SUM(I220:I221)</f>
        <v>0</v>
      </c>
      <c r="J219" s="84">
        <f>SUM(J220:J221)</f>
        <v>0</v>
      </c>
      <c r="K219" s="45">
        <f>SUM(K220:K221)</f>
        <v>0</v>
      </c>
      <c r="L219" s="45">
        <f>SUM(L220:L221)</f>
        <v>0</v>
      </c>
    </row>
    <row r="220" spans="1:16" ht="14.4" hidden="1" customHeight="1">
      <c r="A220" s="58">
        <v>3</v>
      </c>
      <c r="B220" s="58">
        <v>3</v>
      </c>
      <c r="C220" s="54">
        <v>2</v>
      </c>
      <c r="D220" s="56">
        <v>2</v>
      </c>
      <c r="E220" s="58">
        <v>1</v>
      </c>
      <c r="F220" s="88">
        <v>1</v>
      </c>
      <c r="G220" s="56" t="s">
        <v>213</v>
      </c>
      <c r="H220" s="43">
        <v>310</v>
      </c>
      <c r="I220" s="61">
        <v>0</v>
      </c>
      <c r="J220" s="61">
        <v>0</v>
      </c>
      <c r="K220" s="61">
        <v>0</v>
      </c>
      <c r="L220" s="61">
        <v>0</v>
      </c>
    </row>
    <row r="221" spans="1:16" ht="14.4" hidden="1" customHeight="1">
      <c r="A221" s="66">
        <v>3</v>
      </c>
      <c r="B221" s="66">
        <v>3</v>
      </c>
      <c r="C221" s="67">
        <v>2</v>
      </c>
      <c r="D221" s="68">
        <v>2</v>
      </c>
      <c r="E221" s="69">
        <v>1</v>
      </c>
      <c r="F221" s="96">
        <v>2</v>
      </c>
      <c r="G221" s="69" t="s">
        <v>214</v>
      </c>
      <c r="H221" s="43">
        <v>311</v>
      </c>
      <c r="I221" s="61">
        <v>0</v>
      </c>
      <c r="J221" s="61">
        <v>0</v>
      </c>
      <c r="K221" s="61">
        <v>0</v>
      </c>
      <c r="L221" s="61">
        <v>0</v>
      </c>
    </row>
    <row r="222" spans="1:16" ht="23.25" hidden="1" customHeight="1">
      <c r="A222" s="58">
        <v>3</v>
      </c>
      <c r="B222" s="58">
        <v>3</v>
      </c>
      <c r="C222" s="54">
        <v>2</v>
      </c>
      <c r="D222" s="55">
        <v>3</v>
      </c>
      <c r="E222" s="56"/>
      <c r="F222" s="88"/>
      <c r="G222" s="56" t="s">
        <v>215</v>
      </c>
      <c r="H222" s="43">
        <v>312</v>
      </c>
      <c r="I222" s="44">
        <f>I223</f>
        <v>0</v>
      </c>
      <c r="J222" s="84">
        <f>J223</f>
        <v>0</v>
      </c>
      <c r="K222" s="45">
        <f>K223</f>
        <v>0</v>
      </c>
      <c r="L222" s="45">
        <f>L223</f>
        <v>0</v>
      </c>
    </row>
    <row r="223" spans="1:16" ht="13.5" hidden="1" customHeight="1">
      <c r="A223" s="58">
        <v>3</v>
      </c>
      <c r="B223" s="58">
        <v>3</v>
      </c>
      <c r="C223" s="54">
        <v>2</v>
      </c>
      <c r="D223" s="55">
        <v>3</v>
      </c>
      <c r="E223" s="56">
        <v>1</v>
      </c>
      <c r="F223" s="88"/>
      <c r="G223" s="56" t="s">
        <v>215</v>
      </c>
      <c r="H223" s="43">
        <v>313</v>
      </c>
      <c r="I223" s="44">
        <f>I224+I225</f>
        <v>0</v>
      </c>
      <c r="J223" s="44">
        <f>J224+J225</f>
        <v>0</v>
      </c>
      <c r="K223" s="44">
        <f>K224+K225</f>
        <v>0</v>
      </c>
      <c r="L223" s="44">
        <f>L224+L225</f>
        <v>0</v>
      </c>
    </row>
    <row r="224" spans="1:16" ht="28.5" hidden="1" customHeight="1">
      <c r="A224" s="58">
        <v>3</v>
      </c>
      <c r="B224" s="58">
        <v>3</v>
      </c>
      <c r="C224" s="54">
        <v>2</v>
      </c>
      <c r="D224" s="55">
        <v>3</v>
      </c>
      <c r="E224" s="56">
        <v>1</v>
      </c>
      <c r="F224" s="88">
        <v>1</v>
      </c>
      <c r="G224" s="56" t="s">
        <v>216</v>
      </c>
      <c r="H224" s="43">
        <v>314</v>
      </c>
      <c r="I224" s="104">
        <v>0</v>
      </c>
      <c r="J224" s="104">
        <v>0</v>
      </c>
      <c r="K224" s="104">
        <v>0</v>
      </c>
      <c r="L224" s="103">
        <v>0</v>
      </c>
    </row>
    <row r="225" spans="1:12" ht="27.75" hidden="1" customHeight="1">
      <c r="A225" s="58">
        <v>3</v>
      </c>
      <c r="B225" s="58">
        <v>3</v>
      </c>
      <c r="C225" s="54">
        <v>2</v>
      </c>
      <c r="D225" s="55">
        <v>3</v>
      </c>
      <c r="E225" s="56">
        <v>1</v>
      </c>
      <c r="F225" s="88">
        <v>2</v>
      </c>
      <c r="G225" s="56" t="s">
        <v>217</v>
      </c>
      <c r="H225" s="43">
        <v>315</v>
      </c>
      <c r="I225" s="61">
        <v>0</v>
      </c>
      <c r="J225" s="61">
        <v>0</v>
      </c>
      <c r="K225" s="61">
        <v>0</v>
      </c>
      <c r="L225" s="61">
        <v>0</v>
      </c>
    </row>
    <row r="226" spans="1:12" ht="14.4" hidden="1" customHeight="1">
      <c r="A226" s="58">
        <v>3</v>
      </c>
      <c r="B226" s="58">
        <v>3</v>
      </c>
      <c r="C226" s="54">
        <v>2</v>
      </c>
      <c r="D226" s="55">
        <v>4</v>
      </c>
      <c r="E226" s="55"/>
      <c r="F226" s="57"/>
      <c r="G226" s="56" t="s">
        <v>218</v>
      </c>
      <c r="H226" s="43">
        <v>316</v>
      </c>
      <c r="I226" s="44">
        <f>I227</f>
        <v>0</v>
      </c>
      <c r="J226" s="84">
        <f>J227</f>
        <v>0</v>
      </c>
      <c r="K226" s="45">
        <f>K227</f>
        <v>0</v>
      </c>
      <c r="L226" s="45">
        <f>L227</f>
        <v>0</v>
      </c>
    </row>
    <row r="227" spans="1:12" ht="14.4" hidden="1" customHeight="1">
      <c r="A227" s="74">
        <v>3</v>
      </c>
      <c r="B227" s="74">
        <v>3</v>
      </c>
      <c r="C227" s="49">
        <v>2</v>
      </c>
      <c r="D227" s="47">
        <v>4</v>
      </c>
      <c r="E227" s="47">
        <v>1</v>
      </c>
      <c r="F227" s="50"/>
      <c r="G227" s="56" t="s">
        <v>218</v>
      </c>
      <c r="H227" s="43">
        <v>317</v>
      </c>
      <c r="I227" s="64">
        <f>SUM(I228:I229)</f>
        <v>0</v>
      </c>
      <c r="J227" s="85">
        <f>SUM(J228:J229)</f>
        <v>0</v>
      </c>
      <c r="K227" s="65">
        <f>SUM(K228:K229)</f>
        <v>0</v>
      </c>
      <c r="L227" s="65">
        <f>SUM(L228:L229)</f>
        <v>0</v>
      </c>
    </row>
    <row r="228" spans="1:12" ht="15.75" hidden="1" customHeight="1">
      <c r="A228" s="58">
        <v>3</v>
      </c>
      <c r="B228" s="58">
        <v>3</v>
      </c>
      <c r="C228" s="54">
        <v>2</v>
      </c>
      <c r="D228" s="55">
        <v>4</v>
      </c>
      <c r="E228" s="55">
        <v>1</v>
      </c>
      <c r="F228" s="57">
        <v>1</v>
      </c>
      <c r="G228" s="56" t="s">
        <v>219</v>
      </c>
      <c r="H228" s="43">
        <v>318</v>
      </c>
      <c r="I228" s="61">
        <v>0</v>
      </c>
      <c r="J228" s="61">
        <v>0</v>
      </c>
      <c r="K228" s="61">
        <v>0</v>
      </c>
      <c r="L228" s="61">
        <v>0</v>
      </c>
    </row>
    <row r="229" spans="1:12" ht="14.4" hidden="1" customHeight="1">
      <c r="A229" s="58">
        <v>3</v>
      </c>
      <c r="B229" s="58">
        <v>3</v>
      </c>
      <c r="C229" s="54">
        <v>2</v>
      </c>
      <c r="D229" s="55">
        <v>4</v>
      </c>
      <c r="E229" s="55">
        <v>1</v>
      </c>
      <c r="F229" s="57">
        <v>2</v>
      </c>
      <c r="G229" s="56" t="s">
        <v>227</v>
      </c>
      <c r="H229" s="43">
        <v>319</v>
      </c>
      <c r="I229" s="61">
        <v>0</v>
      </c>
      <c r="J229" s="61">
        <v>0</v>
      </c>
      <c r="K229" s="61">
        <v>0</v>
      </c>
      <c r="L229" s="61">
        <v>0</v>
      </c>
    </row>
    <row r="230" spans="1:12" ht="14.4" hidden="1" customHeight="1">
      <c r="A230" s="58">
        <v>3</v>
      </c>
      <c r="B230" s="58">
        <v>3</v>
      </c>
      <c r="C230" s="54">
        <v>2</v>
      </c>
      <c r="D230" s="55">
        <v>5</v>
      </c>
      <c r="E230" s="55"/>
      <c r="F230" s="57"/>
      <c r="G230" s="56" t="s">
        <v>221</v>
      </c>
      <c r="H230" s="43">
        <v>320</v>
      </c>
      <c r="I230" s="44">
        <f t="shared" ref="I230:L231" si="14">I231</f>
        <v>0</v>
      </c>
      <c r="J230" s="84">
        <f t="shared" si="14"/>
        <v>0</v>
      </c>
      <c r="K230" s="45">
        <f t="shared" si="14"/>
        <v>0</v>
      </c>
      <c r="L230" s="45">
        <f t="shared" si="14"/>
        <v>0</v>
      </c>
    </row>
    <row r="231" spans="1:12" ht="14.4" hidden="1" customHeight="1">
      <c r="A231" s="74">
        <v>3</v>
      </c>
      <c r="B231" s="74">
        <v>3</v>
      </c>
      <c r="C231" s="49">
        <v>2</v>
      </c>
      <c r="D231" s="47">
        <v>5</v>
      </c>
      <c r="E231" s="47">
        <v>1</v>
      </c>
      <c r="F231" s="50"/>
      <c r="G231" s="56" t="s">
        <v>221</v>
      </c>
      <c r="H231" s="43">
        <v>321</v>
      </c>
      <c r="I231" s="64">
        <f t="shared" si="14"/>
        <v>0</v>
      </c>
      <c r="J231" s="85">
        <f t="shared" si="14"/>
        <v>0</v>
      </c>
      <c r="K231" s="65">
        <f t="shared" si="14"/>
        <v>0</v>
      </c>
      <c r="L231" s="65">
        <f t="shared" si="14"/>
        <v>0</v>
      </c>
    </row>
    <row r="232" spans="1:12" ht="14.4" hidden="1" customHeight="1">
      <c r="A232" s="58">
        <v>3</v>
      </c>
      <c r="B232" s="58">
        <v>3</v>
      </c>
      <c r="C232" s="54">
        <v>2</v>
      </c>
      <c r="D232" s="55">
        <v>5</v>
      </c>
      <c r="E232" s="55">
        <v>1</v>
      </c>
      <c r="F232" s="57">
        <v>1</v>
      </c>
      <c r="G232" s="56" t="s">
        <v>221</v>
      </c>
      <c r="H232" s="43">
        <v>322</v>
      </c>
      <c r="I232" s="104">
        <v>0</v>
      </c>
      <c r="J232" s="104">
        <v>0</v>
      </c>
      <c r="K232" s="104">
        <v>0</v>
      </c>
      <c r="L232" s="103">
        <v>0</v>
      </c>
    </row>
    <row r="233" spans="1:12" ht="16.5" hidden="1" customHeight="1">
      <c r="A233" s="58">
        <v>3</v>
      </c>
      <c r="B233" s="58">
        <v>3</v>
      </c>
      <c r="C233" s="54">
        <v>2</v>
      </c>
      <c r="D233" s="55">
        <v>6</v>
      </c>
      <c r="E233" s="55"/>
      <c r="F233" s="57"/>
      <c r="G233" s="56" t="s">
        <v>191</v>
      </c>
      <c r="H233" s="43">
        <v>323</v>
      </c>
      <c r="I233" s="44">
        <f t="shared" ref="I233:L234" si="15">I234</f>
        <v>0</v>
      </c>
      <c r="J233" s="84">
        <f t="shared" si="15"/>
        <v>0</v>
      </c>
      <c r="K233" s="45">
        <f t="shared" si="15"/>
        <v>0</v>
      </c>
      <c r="L233" s="45">
        <f t="shared" si="15"/>
        <v>0</v>
      </c>
    </row>
    <row r="234" spans="1:12" ht="15" hidden="1" customHeight="1">
      <c r="A234" s="58">
        <v>3</v>
      </c>
      <c r="B234" s="58">
        <v>3</v>
      </c>
      <c r="C234" s="54">
        <v>2</v>
      </c>
      <c r="D234" s="55">
        <v>6</v>
      </c>
      <c r="E234" s="55">
        <v>1</v>
      </c>
      <c r="F234" s="57"/>
      <c r="G234" s="56" t="s">
        <v>191</v>
      </c>
      <c r="H234" s="43">
        <v>324</v>
      </c>
      <c r="I234" s="44">
        <f t="shared" si="15"/>
        <v>0</v>
      </c>
      <c r="J234" s="84">
        <f t="shared" si="15"/>
        <v>0</v>
      </c>
      <c r="K234" s="45">
        <f t="shared" si="15"/>
        <v>0</v>
      </c>
      <c r="L234" s="45">
        <f t="shared" si="15"/>
        <v>0</v>
      </c>
    </row>
    <row r="235" spans="1:12" ht="13.5" hidden="1" customHeight="1">
      <c r="A235" s="66">
        <v>3</v>
      </c>
      <c r="B235" s="66">
        <v>3</v>
      </c>
      <c r="C235" s="67">
        <v>2</v>
      </c>
      <c r="D235" s="68">
        <v>6</v>
      </c>
      <c r="E235" s="68">
        <v>1</v>
      </c>
      <c r="F235" s="70">
        <v>1</v>
      </c>
      <c r="G235" s="69" t="s">
        <v>191</v>
      </c>
      <c r="H235" s="43">
        <v>325</v>
      </c>
      <c r="I235" s="104">
        <v>0</v>
      </c>
      <c r="J235" s="104">
        <v>0</v>
      </c>
      <c r="K235" s="104">
        <v>0</v>
      </c>
      <c r="L235" s="103">
        <v>0</v>
      </c>
    </row>
    <row r="236" spans="1:12" ht="15" hidden="1" customHeight="1">
      <c r="A236" s="58">
        <v>3</v>
      </c>
      <c r="B236" s="58">
        <v>3</v>
      </c>
      <c r="C236" s="54">
        <v>2</v>
      </c>
      <c r="D236" s="55">
        <v>7</v>
      </c>
      <c r="E236" s="55"/>
      <c r="F236" s="57"/>
      <c r="G236" s="56" t="s">
        <v>223</v>
      </c>
      <c r="H236" s="43">
        <v>326</v>
      </c>
      <c r="I236" s="44">
        <f>I237</f>
        <v>0</v>
      </c>
      <c r="J236" s="84">
        <f>J237</f>
        <v>0</v>
      </c>
      <c r="K236" s="45">
        <f>K237</f>
        <v>0</v>
      </c>
      <c r="L236" s="45">
        <f>L237</f>
        <v>0</v>
      </c>
    </row>
    <row r="237" spans="1:12" ht="12.75" hidden="1" customHeight="1">
      <c r="A237" s="66">
        <v>3</v>
      </c>
      <c r="B237" s="66">
        <v>3</v>
      </c>
      <c r="C237" s="67">
        <v>2</v>
      </c>
      <c r="D237" s="68">
        <v>7</v>
      </c>
      <c r="E237" s="68">
        <v>1</v>
      </c>
      <c r="F237" s="70"/>
      <c r="G237" s="56" t="s">
        <v>223</v>
      </c>
      <c r="H237" s="43">
        <v>327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27" hidden="1" customHeight="1">
      <c r="A238" s="58">
        <v>3</v>
      </c>
      <c r="B238" s="58">
        <v>3</v>
      </c>
      <c r="C238" s="54">
        <v>2</v>
      </c>
      <c r="D238" s="55">
        <v>7</v>
      </c>
      <c r="E238" s="55">
        <v>1</v>
      </c>
      <c r="F238" s="57">
        <v>1</v>
      </c>
      <c r="G238" s="56" t="s">
        <v>224</v>
      </c>
      <c r="H238" s="43">
        <v>328</v>
      </c>
      <c r="I238" s="104">
        <v>0</v>
      </c>
      <c r="J238" s="104">
        <v>0</v>
      </c>
      <c r="K238" s="104">
        <v>0</v>
      </c>
      <c r="L238" s="103">
        <v>0</v>
      </c>
    </row>
    <row r="239" spans="1:12" ht="30" hidden="1" customHeight="1">
      <c r="A239" s="58">
        <v>3</v>
      </c>
      <c r="B239" s="58">
        <v>3</v>
      </c>
      <c r="C239" s="54">
        <v>2</v>
      </c>
      <c r="D239" s="55">
        <v>7</v>
      </c>
      <c r="E239" s="55">
        <v>1</v>
      </c>
      <c r="F239" s="57">
        <v>2</v>
      </c>
      <c r="G239" s="56" t="s">
        <v>225</v>
      </c>
      <c r="H239" s="43">
        <v>329</v>
      </c>
      <c r="I239" s="61">
        <v>0</v>
      </c>
      <c r="J239" s="61">
        <v>0</v>
      </c>
      <c r="K239" s="61">
        <v>0</v>
      </c>
      <c r="L239" s="61">
        <v>0</v>
      </c>
    </row>
    <row r="240" spans="1:12" ht="18.75" customHeight="1">
      <c r="A240" s="24"/>
      <c r="B240" s="24"/>
      <c r="C240" s="25"/>
      <c r="D240" s="116"/>
      <c r="E240" s="117"/>
      <c r="F240" s="118"/>
      <c r="G240" s="119" t="s">
        <v>228</v>
      </c>
      <c r="H240" s="43">
        <v>330</v>
      </c>
      <c r="I240" s="93">
        <f>SUM(I57)</f>
        <v>20000</v>
      </c>
      <c r="J240" s="93">
        <f>SUM(J57)</f>
        <v>20000</v>
      </c>
      <c r="K240" s="93">
        <f>SUM(K57)</f>
        <v>18957.990000000002</v>
      </c>
      <c r="L240" s="93">
        <f>SUM(L57)</f>
        <v>18957.990000000002</v>
      </c>
    </row>
    <row r="241" spans="1:12" ht="18.75" customHeight="1">
      <c r="G241" s="120"/>
      <c r="H241" s="43"/>
      <c r="I241" s="121"/>
      <c r="J241" s="122"/>
      <c r="K241" s="122"/>
      <c r="L241" s="122"/>
    </row>
    <row r="242" spans="1:12" ht="18.75" customHeight="1">
      <c r="D242" s="21"/>
      <c r="E242" s="21"/>
      <c r="F242" s="29"/>
      <c r="G242" s="21" t="s">
        <v>229</v>
      </c>
      <c r="H242" s="142"/>
      <c r="I242" s="123"/>
      <c r="J242" s="122"/>
      <c r="K242" s="21" t="s">
        <v>230</v>
      </c>
      <c r="L242" s="123"/>
    </row>
    <row r="243" spans="1:12" ht="18.75" customHeight="1">
      <c r="A243" s="124"/>
      <c r="B243" s="124"/>
      <c r="C243" s="124"/>
      <c r="D243" s="125" t="s">
        <v>231</v>
      </c>
      <c r="E243"/>
      <c r="F243"/>
      <c r="G243" s="142"/>
      <c r="H243" s="142"/>
      <c r="I243" s="130" t="s">
        <v>232</v>
      </c>
      <c r="K243" s="468" t="s">
        <v>233</v>
      </c>
      <c r="L243" s="468"/>
    </row>
    <row r="244" spans="1:12" ht="15.75" customHeight="1">
      <c r="I244" s="126"/>
      <c r="K244" s="126"/>
      <c r="L244" s="126"/>
    </row>
    <row r="245" spans="1:12" ht="15.75" customHeight="1">
      <c r="D245" s="21"/>
      <c r="E245" s="21"/>
      <c r="F245" s="29"/>
      <c r="G245" s="21" t="s">
        <v>234</v>
      </c>
      <c r="I245" s="126"/>
      <c r="K245" s="21" t="s">
        <v>235</v>
      </c>
      <c r="L245" s="127"/>
    </row>
    <row r="246" spans="1:12" ht="26.25" customHeight="1">
      <c r="D246" s="470" t="s">
        <v>236</v>
      </c>
      <c r="E246" s="471"/>
      <c r="F246" s="471"/>
      <c r="G246" s="471"/>
      <c r="H246" s="128"/>
      <c r="I246" s="129" t="s">
        <v>232</v>
      </c>
      <c r="K246" s="468" t="s">
        <v>233</v>
      </c>
      <c r="L246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243:L243"/>
    <mergeCell ref="D246:G246"/>
    <mergeCell ref="K246:L246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40"/>
  <sheetViews>
    <sheetView topLeftCell="A13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20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SUM(I31+I42+I60+I81+I88+I108+I130+I149+I159)</f>
        <v>25000</v>
      </c>
      <c r="J30" s="44">
        <f>SUM(J31+J42+J60+J81+J88+J108+J130+J149+J159)</f>
        <v>25000</v>
      </c>
      <c r="K30" s="45">
        <f>SUM(K31+K42+K60+K81+K88+K108+K130+K149+K159)</f>
        <v>25000</v>
      </c>
      <c r="L30" s="44">
        <f>SUM(L31+L42+L60+L81+L88+L108+L130+L149+L159)</f>
        <v>25000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7300</v>
      </c>
      <c r="J31" s="44">
        <f>SUM(J32+J38)</f>
        <v>7300</v>
      </c>
      <c r="K31" s="52">
        <f>SUM(K32+K38)</f>
        <v>7300</v>
      </c>
      <c r="L31" s="53">
        <f>SUM(L32+L38)</f>
        <v>7300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7200</v>
      </c>
      <c r="J32" s="44">
        <f>SUM(J33)</f>
        <v>7200</v>
      </c>
      <c r="K32" s="45">
        <f>SUM(K33)</f>
        <v>7200</v>
      </c>
      <c r="L32" s="44">
        <f>SUM(L33)</f>
        <v>7200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7200</v>
      </c>
      <c r="J33" s="44">
        <f t="shared" ref="J33:L34" si="0">SUM(J34)</f>
        <v>7200</v>
      </c>
      <c r="K33" s="44">
        <f t="shared" si="0"/>
        <v>7200</v>
      </c>
      <c r="L33" s="44">
        <f t="shared" si="0"/>
        <v>7200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7200</v>
      </c>
      <c r="J34" s="45">
        <f t="shared" si="0"/>
        <v>7200</v>
      </c>
      <c r="K34" s="45">
        <f t="shared" si="0"/>
        <v>7200</v>
      </c>
      <c r="L34" s="45">
        <f t="shared" si="0"/>
        <v>7200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7200</v>
      </c>
      <c r="J35" s="60">
        <v>7200</v>
      </c>
      <c r="K35" s="60">
        <v>7200</v>
      </c>
      <c r="L35" s="60">
        <v>7200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100</v>
      </c>
      <c r="L38" s="44">
        <f t="shared" si="1"/>
        <v>100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100</v>
      </c>
      <c r="L39" s="44">
        <f t="shared" si="1"/>
        <v>100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100</v>
      </c>
      <c r="L40" s="44">
        <f t="shared" si="1"/>
        <v>100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100</v>
      </c>
      <c r="J41" s="60">
        <v>100</v>
      </c>
      <c r="K41" s="60">
        <v>100</v>
      </c>
      <c r="L41" s="60">
        <v>100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17600</v>
      </c>
      <c r="J42" s="65">
        <f t="shared" si="2"/>
        <v>17600</v>
      </c>
      <c r="K42" s="64">
        <f t="shared" si="2"/>
        <v>17600</v>
      </c>
      <c r="L42" s="64">
        <f t="shared" si="2"/>
        <v>17600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17600</v>
      </c>
      <c r="J43" s="45">
        <f t="shared" si="2"/>
        <v>17600</v>
      </c>
      <c r="K43" s="44">
        <f t="shared" si="2"/>
        <v>17600</v>
      </c>
      <c r="L43" s="45">
        <f t="shared" si="2"/>
        <v>17600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17600</v>
      </c>
      <c r="J44" s="45">
        <f t="shared" si="2"/>
        <v>17600</v>
      </c>
      <c r="K44" s="53">
        <f t="shared" si="2"/>
        <v>17600</v>
      </c>
      <c r="L44" s="53">
        <f t="shared" si="2"/>
        <v>17600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SUM(I46:I59)</f>
        <v>17600</v>
      </c>
      <c r="J45" s="71">
        <f>SUM(J46:J59)</f>
        <v>17600</v>
      </c>
      <c r="K45" s="72">
        <f>SUM(K46:K59)</f>
        <v>17600</v>
      </c>
      <c r="L45" s="72">
        <f>SUM(L46:L59)</f>
        <v>17600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47</v>
      </c>
      <c r="H46" s="43">
        <v>17</v>
      </c>
      <c r="I46" s="60">
        <v>1400</v>
      </c>
      <c r="J46" s="60">
        <v>1400</v>
      </c>
      <c r="K46" s="60">
        <v>1400</v>
      </c>
      <c r="L46" s="60">
        <v>1400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48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49</v>
      </c>
      <c r="H48" s="43">
        <v>19</v>
      </c>
      <c r="I48" s="60">
        <v>300</v>
      </c>
      <c r="J48" s="60">
        <v>300</v>
      </c>
      <c r="K48" s="60">
        <v>300</v>
      </c>
      <c r="L48" s="60">
        <v>300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50</v>
      </c>
      <c r="H49" s="43">
        <v>20</v>
      </c>
      <c r="I49" s="60">
        <v>2400</v>
      </c>
      <c r="J49" s="60">
        <v>2400</v>
      </c>
      <c r="K49" s="60">
        <v>2400</v>
      </c>
      <c r="L49" s="60">
        <v>2400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51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52</v>
      </c>
      <c r="H51" s="43">
        <v>22</v>
      </c>
      <c r="I51" s="61">
        <v>100</v>
      </c>
      <c r="J51" s="60">
        <v>100</v>
      </c>
      <c r="K51" s="60">
        <v>100</v>
      </c>
      <c r="L51" s="60">
        <v>100</v>
      </c>
      <c r="Q51" s="138"/>
      <c r="R51" s="138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53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15</v>
      </c>
      <c r="G53" s="56" t="s">
        <v>55</v>
      </c>
      <c r="H53" s="43">
        <v>25</v>
      </c>
      <c r="I53" s="61">
        <v>500</v>
      </c>
      <c r="J53" s="60">
        <v>500</v>
      </c>
      <c r="K53" s="60">
        <v>500</v>
      </c>
      <c r="L53" s="60">
        <v>500</v>
      </c>
      <c r="Q53" s="138"/>
      <c r="R53" s="138"/>
    </row>
    <row r="54" spans="1:19" ht="15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16</v>
      </c>
      <c r="G54" s="56" t="s">
        <v>56</v>
      </c>
      <c r="H54" s="43">
        <v>26</v>
      </c>
      <c r="I54" s="61">
        <v>300</v>
      </c>
      <c r="J54" s="60">
        <v>300</v>
      </c>
      <c r="K54" s="60">
        <v>300</v>
      </c>
      <c r="L54" s="60">
        <v>300</v>
      </c>
      <c r="Q54" s="138"/>
      <c r="R54" s="138"/>
    </row>
    <row r="55" spans="1:19" ht="27.75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17</v>
      </c>
      <c r="G55" s="56" t="s">
        <v>57</v>
      </c>
      <c r="H55" s="43">
        <v>27</v>
      </c>
      <c r="I55" s="61">
        <v>0</v>
      </c>
      <c r="J55" s="61">
        <v>0</v>
      </c>
      <c r="K55" s="61">
        <v>0</v>
      </c>
      <c r="L55" s="61">
        <v>0</v>
      </c>
      <c r="Q55" s="138"/>
      <c r="R55" s="138"/>
    </row>
    <row r="56" spans="1:19" ht="14.2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20</v>
      </c>
      <c r="G56" s="56" t="s">
        <v>58</v>
      </c>
      <c r="H56" s="43">
        <v>28</v>
      </c>
      <c r="I56" s="61">
        <v>6300</v>
      </c>
      <c r="J56" s="60">
        <v>6300</v>
      </c>
      <c r="K56" s="60">
        <v>6300</v>
      </c>
      <c r="L56" s="60">
        <v>6300</v>
      </c>
      <c r="Q56" s="138"/>
      <c r="R56" s="138"/>
    </row>
    <row r="57" spans="1:19" ht="27.7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21</v>
      </c>
      <c r="G57" s="56" t="s">
        <v>59</v>
      </c>
      <c r="H57" s="43">
        <v>29</v>
      </c>
      <c r="I57" s="61">
        <v>600</v>
      </c>
      <c r="J57" s="60">
        <v>600</v>
      </c>
      <c r="K57" s="60">
        <v>600</v>
      </c>
      <c r="L57" s="60">
        <v>600</v>
      </c>
      <c r="Q57" s="138"/>
      <c r="R57" s="138"/>
    </row>
    <row r="58" spans="1:19" ht="12" hidden="1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22</v>
      </c>
      <c r="G58" s="56" t="s">
        <v>60</v>
      </c>
      <c r="H58" s="43">
        <v>30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30</v>
      </c>
      <c r="G59" s="56" t="s">
        <v>61</v>
      </c>
      <c r="H59" s="43">
        <v>31</v>
      </c>
      <c r="I59" s="61">
        <v>5700</v>
      </c>
      <c r="J59" s="60">
        <v>5700</v>
      </c>
      <c r="K59" s="60">
        <v>5700</v>
      </c>
      <c r="L59" s="60">
        <v>5700</v>
      </c>
      <c r="Q59" s="138"/>
      <c r="R59" s="138"/>
    </row>
    <row r="60" spans="1:19" ht="14.25" hidden="1" customHeight="1">
      <c r="A60" s="81">
        <v>2</v>
      </c>
      <c r="B60" s="82">
        <v>3</v>
      </c>
      <c r="C60" s="46"/>
      <c r="D60" s="47"/>
      <c r="E60" s="47"/>
      <c r="F60" s="50"/>
      <c r="G60" s="83" t="s">
        <v>62</v>
      </c>
      <c r="H60" s="43">
        <v>32</v>
      </c>
      <c r="I60" s="64">
        <f>I61</f>
        <v>0</v>
      </c>
      <c r="J60" s="64">
        <f>J61</f>
        <v>0</v>
      </c>
      <c r="K60" s="64">
        <f>K61</f>
        <v>0</v>
      </c>
      <c r="L60" s="64">
        <f>L61</f>
        <v>0</v>
      </c>
    </row>
    <row r="61" spans="1:19" ht="13.5" hidden="1" customHeight="1">
      <c r="A61" s="58">
        <v>2</v>
      </c>
      <c r="B61" s="54">
        <v>3</v>
      </c>
      <c r="C61" s="55">
        <v>1</v>
      </c>
      <c r="D61" s="55"/>
      <c r="E61" s="55"/>
      <c r="F61" s="57"/>
      <c r="G61" s="56" t="s">
        <v>63</v>
      </c>
      <c r="H61" s="43">
        <v>33</v>
      </c>
      <c r="I61" s="44">
        <f>SUM(I62+I67+I72)</f>
        <v>0</v>
      </c>
      <c r="J61" s="84">
        <f>SUM(J62+J67+J72)</f>
        <v>0</v>
      </c>
      <c r="K61" s="45">
        <f>SUM(K62+K67+K72)</f>
        <v>0</v>
      </c>
      <c r="L61" s="44">
        <f>SUM(L62+L67+L72)</f>
        <v>0</v>
      </c>
      <c r="Q61" s="138"/>
      <c r="S61" s="138"/>
    </row>
    <row r="62" spans="1:19" ht="15" hidden="1" customHeight="1">
      <c r="A62" s="58">
        <v>2</v>
      </c>
      <c r="B62" s="54">
        <v>3</v>
      </c>
      <c r="C62" s="55">
        <v>1</v>
      </c>
      <c r="D62" s="55">
        <v>1</v>
      </c>
      <c r="E62" s="55"/>
      <c r="F62" s="57"/>
      <c r="G62" s="56" t="s">
        <v>64</v>
      </c>
      <c r="H62" s="43">
        <v>34</v>
      </c>
      <c r="I62" s="44">
        <f>I63</f>
        <v>0</v>
      </c>
      <c r="J62" s="84">
        <f>J63</f>
        <v>0</v>
      </c>
      <c r="K62" s="45">
        <f>K63</f>
        <v>0</v>
      </c>
      <c r="L62" s="44">
        <f>L63</f>
        <v>0</v>
      </c>
      <c r="Q62" s="138"/>
      <c r="R62" s="138"/>
    </row>
    <row r="63" spans="1:19" ht="13.5" hidden="1" customHeight="1">
      <c r="A63" s="58">
        <v>2</v>
      </c>
      <c r="B63" s="54">
        <v>3</v>
      </c>
      <c r="C63" s="55">
        <v>1</v>
      </c>
      <c r="D63" s="55">
        <v>1</v>
      </c>
      <c r="E63" s="55">
        <v>1</v>
      </c>
      <c r="F63" s="57"/>
      <c r="G63" s="56" t="s">
        <v>64</v>
      </c>
      <c r="H63" s="43">
        <v>35</v>
      </c>
      <c r="I63" s="44">
        <f>SUM(I64:I66)</f>
        <v>0</v>
      </c>
      <c r="J63" s="84">
        <f>SUM(J64:J66)</f>
        <v>0</v>
      </c>
      <c r="K63" s="45">
        <f>SUM(K64:K66)</f>
        <v>0</v>
      </c>
      <c r="L63" s="44">
        <f>SUM(L64:L66)</f>
        <v>0</v>
      </c>
      <c r="Q63" s="138"/>
      <c r="R63" s="138"/>
    </row>
    <row r="64" spans="1:19" s="139" customFormat="1" ht="25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>
        <v>1</v>
      </c>
      <c r="G64" s="56" t="s">
        <v>65</v>
      </c>
      <c r="H64" s="43">
        <v>36</v>
      </c>
      <c r="I64" s="61">
        <v>0</v>
      </c>
      <c r="J64" s="61">
        <v>0</v>
      </c>
      <c r="K64" s="61">
        <v>0</v>
      </c>
      <c r="L64" s="61">
        <v>0</v>
      </c>
      <c r="Q64" s="138"/>
      <c r="R64" s="138"/>
    </row>
    <row r="65" spans="1:18" ht="19.5" hidden="1" customHeight="1">
      <c r="A65" s="58">
        <v>2</v>
      </c>
      <c r="B65" s="49">
        <v>3</v>
      </c>
      <c r="C65" s="47">
        <v>1</v>
      </c>
      <c r="D65" s="47">
        <v>1</v>
      </c>
      <c r="E65" s="47">
        <v>1</v>
      </c>
      <c r="F65" s="50">
        <v>2</v>
      </c>
      <c r="G65" s="48" t="s">
        <v>66</v>
      </c>
      <c r="H65" s="43">
        <v>37</v>
      </c>
      <c r="I65" s="59">
        <v>0</v>
      </c>
      <c r="J65" s="59">
        <v>0</v>
      </c>
      <c r="K65" s="59">
        <v>0</v>
      </c>
      <c r="L65" s="59">
        <v>0</v>
      </c>
      <c r="Q65" s="138"/>
      <c r="R65" s="138"/>
    </row>
    <row r="66" spans="1:18" ht="16.5" hidden="1" customHeight="1">
      <c r="A66" s="54">
        <v>2</v>
      </c>
      <c r="B66" s="55">
        <v>3</v>
      </c>
      <c r="C66" s="55">
        <v>1</v>
      </c>
      <c r="D66" s="55">
        <v>1</v>
      </c>
      <c r="E66" s="55">
        <v>1</v>
      </c>
      <c r="F66" s="57">
        <v>3</v>
      </c>
      <c r="G66" s="56" t="s">
        <v>67</v>
      </c>
      <c r="H66" s="43">
        <v>38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29.25" hidden="1" customHeight="1">
      <c r="A67" s="49">
        <v>2</v>
      </c>
      <c r="B67" s="47">
        <v>3</v>
      </c>
      <c r="C67" s="47">
        <v>1</v>
      </c>
      <c r="D67" s="47">
        <v>2</v>
      </c>
      <c r="E67" s="47"/>
      <c r="F67" s="50"/>
      <c r="G67" s="48" t="s">
        <v>68</v>
      </c>
      <c r="H67" s="43">
        <v>39</v>
      </c>
      <c r="I67" s="64">
        <f>I68</f>
        <v>0</v>
      </c>
      <c r="J67" s="85">
        <f>J68</f>
        <v>0</v>
      </c>
      <c r="K67" s="65">
        <f>K68</f>
        <v>0</v>
      </c>
      <c r="L67" s="65">
        <f>L68</f>
        <v>0</v>
      </c>
      <c r="Q67" s="138"/>
      <c r="R67" s="138"/>
    </row>
    <row r="68" spans="1:18" ht="27" hidden="1" customHeight="1">
      <c r="A68" s="67">
        <v>2</v>
      </c>
      <c r="B68" s="68">
        <v>3</v>
      </c>
      <c r="C68" s="68">
        <v>1</v>
      </c>
      <c r="D68" s="68">
        <v>2</v>
      </c>
      <c r="E68" s="68">
        <v>1</v>
      </c>
      <c r="F68" s="70"/>
      <c r="G68" s="48" t="s">
        <v>68</v>
      </c>
      <c r="H68" s="43">
        <v>40</v>
      </c>
      <c r="I68" s="53">
        <f>SUM(I69:I71)</f>
        <v>0</v>
      </c>
      <c r="J68" s="86">
        <f>SUM(J69:J71)</f>
        <v>0</v>
      </c>
      <c r="K68" s="52">
        <f>SUM(K69:K71)</f>
        <v>0</v>
      </c>
      <c r="L68" s="45">
        <f>SUM(L69:L71)</f>
        <v>0</v>
      </c>
      <c r="Q68" s="138"/>
      <c r="R68" s="138"/>
    </row>
    <row r="69" spans="1:18" s="139" customFormat="1" ht="27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1</v>
      </c>
      <c r="G69" s="58" t="s">
        <v>65</v>
      </c>
      <c r="H69" s="43">
        <v>41</v>
      </c>
      <c r="I69" s="61">
        <v>0</v>
      </c>
      <c r="J69" s="61">
        <v>0</v>
      </c>
      <c r="K69" s="61">
        <v>0</v>
      </c>
      <c r="L69" s="61">
        <v>0</v>
      </c>
      <c r="Q69" s="138"/>
      <c r="R69" s="138"/>
    </row>
    <row r="70" spans="1:18" ht="16.5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2</v>
      </c>
      <c r="G70" s="58" t="s">
        <v>66</v>
      </c>
      <c r="H70" s="43">
        <v>42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3</v>
      </c>
      <c r="G71" s="58" t="s">
        <v>67</v>
      </c>
      <c r="H71" s="43">
        <v>43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27.75" hidden="1" customHeight="1">
      <c r="A72" s="54">
        <v>2</v>
      </c>
      <c r="B72" s="55">
        <v>3</v>
      </c>
      <c r="C72" s="55">
        <v>1</v>
      </c>
      <c r="D72" s="55">
        <v>3</v>
      </c>
      <c r="E72" s="55"/>
      <c r="F72" s="57"/>
      <c r="G72" s="58" t="s">
        <v>69</v>
      </c>
      <c r="H72" s="43">
        <v>44</v>
      </c>
      <c r="I72" s="44">
        <f>I73</f>
        <v>0</v>
      </c>
      <c r="J72" s="84">
        <f>J73</f>
        <v>0</v>
      </c>
      <c r="K72" s="45">
        <f>K73</f>
        <v>0</v>
      </c>
      <c r="L72" s="45">
        <f>L73</f>
        <v>0</v>
      </c>
      <c r="Q72" s="138"/>
      <c r="R72" s="138"/>
    </row>
    <row r="73" spans="1:18" ht="26.25" hidden="1" customHeight="1">
      <c r="A73" s="54">
        <v>2</v>
      </c>
      <c r="B73" s="55">
        <v>3</v>
      </c>
      <c r="C73" s="55">
        <v>1</v>
      </c>
      <c r="D73" s="55">
        <v>3</v>
      </c>
      <c r="E73" s="55">
        <v>1</v>
      </c>
      <c r="F73" s="57"/>
      <c r="G73" s="58" t="s">
        <v>70</v>
      </c>
      <c r="H73" s="43">
        <v>45</v>
      </c>
      <c r="I73" s="44">
        <f>SUM(I74:I76)</f>
        <v>0</v>
      </c>
      <c r="J73" s="84">
        <f>SUM(J74:J76)</f>
        <v>0</v>
      </c>
      <c r="K73" s="45">
        <f>SUM(K74:K76)</f>
        <v>0</v>
      </c>
      <c r="L73" s="45">
        <f>SUM(L74:L76)</f>
        <v>0</v>
      </c>
      <c r="Q73" s="138"/>
      <c r="R73" s="138"/>
    </row>
    <row r="74" spans="1:18" ht="15" hidden="1" customHeight="1">
      <c r="A74" s="49">
        <v>2</v>
      </c>
      <c r="B74" s="47">
        <v>3</v>
      </c>
      <c r="C74" s="47">
        <v>1</v>
      </c>
      <c r="D74" s="47">
        <v>3</v>
      </c>
      <c r="E74" s="47">
        <v>1</v>
      </c>
      <c r="F74" s="50">
        <v>1</v>
      </c>
      <c r="G74" s="74" t="s">
        <v>71</v>
      </c>
      <c r="H74" s="43">
        <v>46</v>
      </c>
      <c r="I74" s="59">
        <v>0</v>
      </c>
      <c r="J74" s="59">
        <v>0</v>
      </c>
      <c r="K74" s="59">
        <v>0</v>
      </c>
      <c r="L74" s="59">
        <v>0</v>
      </c>
      <c r="Q74" s="138"/>
      <c r="R74" s="138"/>
    </row>
    <row r="75" spans="1:18" ht="16.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>
        <v>2</v>
      </c>
      <c r="G75" s="58" t="s">
        <v>72</v>
      </c>
      <c r="H75" s="43">
        <v>47</v>
      </c>
      <c r="I75" s="61">
        <v>0</v>
      </c>
      <c r="J75" s="61">
        <v>0</v>
      </c>
      <c r="K75" s="61">
        <v>0</v>
      </c>
      <c r="L75" s="61">
        <v>0</v>
      </c>
      <c r="Q75" s="138"/>
      <c r="R75" s="138"/>
    </row>
    <row r="76" spans="1:18" ht="17.2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3</v>
      </c>
      <c r="G76" s="74" t="s">
        <v>73</v>
      </c>
      <c r="H76" s="43">
        <v>48</v>
      </c>
      <c r="I76" s="59">
        <v>0</v>
      </c>
      <c r="J76" s="59">
        <v>0</v>
      </c>
      <c r="K76" s="59">
        <v>0</v>
      </c>
      <c r="L76" s="59">
        <v>0</v>
      </c>
      <c r="Q76" s="138"/>
      <c r="R76" s="138"/>
    </row>
    <row r="77" spans="1:18" ht="12.75" hidden="1" customHeight="1">
      <c r="A77" s="49">
        <v>2</v>
      </c>
      <c r="B77" s="47">
        <v>3</v>
      </c>
      <c r="C77" s="47">
        <v>2</v>
      </c>
      <c r="D77" s="47"/>
      <c r="E77" s="47"/>
      <c r="F77" s="50"/>
      <c r="G77" s="74" t="s">
        <v>74</v>
      </c>
      <c r="H77" s="43">
        <v>49</v>
      </c>
      <c r="I77" s="44">
        <f t="shared" ref="I77:L78" si="3">I78</f>
        <v>0</v>
      </c>
      <c r="J77" s="44">
        <f t="shared" si="3"/>
        <v>0</v>
      </c>
      <c r="K77" s="44">
        <f t="shared" si="3"/>
        <v>0</v>
      </c>
      <c r="L77" s="44">
        <f t="shared" si="3"/>
        <v>0</v>
      </c>
    </row>
    <row r="78" spans="1:18" ht="12" hidden="1" customHeight="1">
      <c r="A78" s="49">
        <v>2</v>
      </c>
      <c r="B78" s="47">
        <v>3</v>
      </c>
      <c r="C78" s="47">
        <v>2</v>
      </c>
      <c r="D78" s="47">
        <v>1</v>
      </c>
      <c r="E78" s="47"/>
      <c r="F78" s="50"/>
      <c r="G78" s="74" t="s">
        <v>74</v>
      </c>
      <c r="H78" s="43">
        <v>50</v>
      </c>
      <c r="I78" s="44">
        <f t="shared" si="3"/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5.75" hidden="1" customHeight="1">
      <c r="A79" s="49">
        <v>2</v>
      </c>
      <c r="B79" s="47">
        <v>3</v>
      </c>
      <c r="C79" s="47">
        <v>2</v>
      </c>
      <c r="D79" s="47">
        <v>1</v>
      </c>
      <c r="E79" s="47">
        <v>1</v>
      </c>
      <c r="F79" s="50"/>
      <c r="G79" s="74" t="s">
        <v>74</v>
      </c>
      <c r="H79" s="43">
        <v>51</v>
      </c>
      <c r="I79" s="44">
        <f>SUM(I80)</f>
        <v>0</v>
      </c>
      <c r="J79" s="44">
        <f>SUM(J80)</f>
        <v>0</v>
      </c>
      <c r="K79" s="44">
        <f>SUM(K80)</f>
        <v>0</v>
      </c>
      <c r="L79" s="44">
        <f>SUM(L80)</f>
        <v>0</v>
      </c>
    </row>
    <row r="80" spans="1:18" ht="13.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>
        <v>1</v>
      </c>
      <c r="G80" s="74" t="s">
        <v>74</v>
      </c>
      <c r="H80" s="43">
        <v>52</v>
      </c>
      <c r="I80" s="61">
        <v>0</v>
      </c>
      <c r="J80" s="61">
        <v>0</v>
      </c>
      <c r="K80" s="61">
        <v>0</v>
      </c>
      <c r="L80" s="61">
        <v>0</v>
      </c>
    </row>
    <row r="81" spans="1:12" ht="16.5" hidden="1" customHeight="1">
      <c r="A81" s="39">
        <v>2</v>
      </c>
      <c r="B81" s="40">
        <v>4</v>
      </c>
      <c r="C81" s="40"/>
      <c r="D81" s="40"/>
      <c r="E81" s="40"/>
      <c r="F81" s="42"/>
      <c r="G81" s="87" t="s">
        <v>75</v>
      </c>
      <c r="H81" s="43">
        <v>53</v>
      </c>
      <c r="I81" s="44">
        <f t="shared" ref="I81:L83" si="4">I82</f>
        <v>0</v>
      </c>
      <c r="J81" s="84">
        <f t="shared" si="4"/>
        <v>0</v>
      </c>
      <c r="K81" s="45">
        <f t="shared" si="4"/>
        <v>0</v>
      </c>
      <c r="L81" s="45">
        <f t="shared" si="4"/>
        <v>0</v>
      </c>
    </row>
    <row r="82" spans="1:12" ht="15.75" hidden="1" customHeight="1">
      <c r="A82" s="54">
        <v>2</v>
      </c>
      <c r="B82" s="55">
        <v>4</v>
      </c>
      <c r="C82" s="55">
        <v>1</v>
      </c>
      <c r="D82" s="55"/>
      <c r="E82" s="55"/>
      <c r="F82" s="57"/>
      <c r="G82" s="58" t="s">
        <v>76</v>
      </c>
      <c r="H82" s="43">
        <v>54</v>
      </c>
      <c r="I82" s="44">
        <f t="shared" si="4"/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7.25" hidden="1" customHeight="1">
      <c r="A83" s="54">
        <v>2</v>
      </c>
      <c r="B83" s="55">
        <v>4</v>
      </c>
      <c r="C83" s="55">
        <v>1</v>
      </c>
      <c r="D83" s="55">
        <v>1</v>
      </c>
      <c r="E83" s="55"/>
      <c r="F83" s="57"/>
      <c r="G83" s="58" t="s">
        <v>76</v>
      </c>
      <c r="H83" s="43">
        <v>55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8" hidden="1" customHeight="1">
      <c r="A84" s="54">
        <v>2</v>
      </c>
      <c r="B84" s="55">
        <v>4</v>
      </c>
      <c r="C84" s="55">
        <v>1</v>
      </c>
      <c r="D84" s="55">
        <v>1</v>
      </c>
      <c r="E84" s="55">
        <v>1</v>
      </c>
      <c r="F84" s="57"/>
      <c r="G84" s="58" t="s">
        <v>76</v>
      </c>
      <c r="H84" s="43">
        <v>56</v>
      </c>
      <c r="I84" s="44">
        <f>SUM(I85:I87)</f>
        <v>0</v>
      </c>
      <c r="J84" s="84">
        <f>SUM(J85:J87)</f>
        <v>0</v>
      </c>
      <c r="K84" s="45">
        <f>SUM(K85:K87)</f>
        <v>0</v>
      </c>
      <c r="L84" s="45">
        <f>SUM(L85:L87)</f>
        <v>0</v>
      </c>
    </row>
    <row r="85" spans="1:12" ht="14.25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>
        <v>1</v>
      </c>
      <c r="G85" s="58" t="s">
        <v>77</v>
      </c>
      <c r="H85" s="43">
        <v>57</v>
      </c>
      <c r="I85" s="61">
        <v>0</v>
      </c>
      <c r="J85" s="61">
        <v>0</v>
      </c>
      <c r="K85" s="61">
        <v>0</v>
      </c>
      <c r="L85" s="61">
        <v>0</v>
      </c>
    </row>
    <row r="86" spans="1:12" ht="13.5" hidden="1" customHeight="1">
      <c r="A86" s="54">
        <v>2</v>
      </c>
      <c r="B86" s="54">
        <v>4</v>
      </c>
      <c r="C86" s="54">
        <v>1</v>
      </c>
      <c r="D86" s="55">
        <v>1</v>
      </c>
      <c r="E86" s="55">
        <v>1</v>
      </c>
      <c r="F86" s="88">
        <v>2</v>
      </c>
      <c r="G86" s="56" t="s">
        <v>78</v>
      </c>
      <c r="H86" s="43">
        <v>58</v>
      </c>
      <c r="I86" s="61">
        <v>0</v>
      </c>
      <c r="J86" s="61">
        <v>0</v>
      </c>
      <c r="K86" s="61">
        <v>0</v>
      </c>
      <c r="L86" s="61">
        <v>0</v>
      </c>
    </row>
    <row r="87" spans="1:12" ht="14.4" hidden="1" customHeight="1">
      <c r="A87" s="54">
        <v>2</v>
      </c>
      <c r="B87" s="55">
        <v>4</v>
      </c>
      <c r="C87" s="54">
        <v>1</v>
      </c>
      <c r="D87" s="55">
        <v>1</v>
      </c>
      <c r="E87" s="55">
        <v>1</v>
      </c>
      <c r="F87" s="88">
        <v>3</v>
      </c>
      <c r="G87" s="56" t="s">
        <v>79</v>
      </c>
      <c r="H87" s="43">
        <v>59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39">
        <v>2</v>
      </c>
      <c r="B88" s="40">
        <v>5</v>
      </c>
      <c r="C88" s="39"/>
      <c r="D88" s="40"/>
      <c r="E88" s="40"/>
      <c r="F88" s="89"/>
      <c r="G88" s="41" t="s">
        <v>80</v>
      </c>
      <c r="H88" s="43">
        <v>60</v>
      </c>
      <c r="I88" s="44">
        <f>SUM(I89+I94+I99)</f>
        <v>0</v>
      </c>
      <c r="J88" s="84">
        <f>SUM(J89+J94+J99)</f>
        <v>0</v>
      </c>
      <c r="K88" s="45">
        <f>SUM(K89+K94+K99)</f>
        <v>0</v>
      </c>
      <c r="L88" s="45">
        <f>SUM(L89+L94+L99)</f>
        <v>0</v>
      </c>
    </row>
    <row r="89" spans="1:12" ht="14.4" hidden="1" customHeight="1">
      <c r="A89" s="49">
        <v>2</v>
      </c>
      <c r="B89" s="47">
        <v>5</v>
      </c>
      <c r="C89" s="49">
        <v>1</v>
      </c>
      <c r="D89" s="47"/>
      <c r="E89" s="47"/>
      <c r="F89" s="90"/>
      <c r="G89" s="48" t="s">
        <v>81</v>
      </c>
      <c r="H89" s="43">
        <v>61</v>
      </c>
      <c r="I89" s="64">
        <f t="shared" ref="I89:L90" si="5">I90</f>
        <v>0</v>
      </c>
      <c r="J89" s="85">
        <f t="shared" si="5"/>
        <v>0</v>
      </c>
      <c r="K89" s="65">
        <f t="shared" si="5"/>
        <v>0</v>
      </c>
      <c r="L89" s="65">
        <f t="shared" si="5"/>
        <v>0</v>
      </c>
    </row>
    <row r="90" spans="1:12" ht="14.4" hidden="1" customHeight="1">
      <c r="A90" s="54">
        <v>2</v>
      </c>
      <c r="B90" s="55">
        <v>5</v>
      </c>
      <c r="C90" s="54">
        <v>1</v>
      </c>
      <c r="D90" s="55">
        <v>1</v>
      </c>
      <c r="E90" s="55"/>
      <c r="F90" s="88"/>
      <c r="G90" s="56" t="s">
        <v>81</v>
      </c>
      <c r="H90" s="43">
        <v>62</v>
      </c>
      <c r="I90" s="44">
        <f t="shared" si="5"/>
        <v>0</v>
      </c>
      <c r="J90" s="84">
        <f t="shared" si="5"/>
        <v>0</v>
      </c>
      <c r="K90" s="45">
        <f t="shared" si="5"/>
        <v>0</v>
      </c>
      <c r="L90" s="4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/>
      <c r="G91" s="56" t="s">
        <v>81</v>
      </c>
      <c r="H91" s="43">
        <v>63</v>
      </c>
      <c r="I91" s="44">
        <f>SUM(I92:I93)</f>
        <v>0</v>
      </c>
      <c r="J91" s="84">
        <f>SUM(J92:J93)</f>
        <v>0</v>
      </c>
      <c r="K91" s="45">
        <f>SUM(K92:K93)</f>
        <v>0</v>
      </c>
      <c r="L91" s="45">
        <f>SUM(L92:L93)</f>
        <v>0</v>
      </c>
    </row>
    <row r="92" spans="1:12" ht="25.5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>
        <v>1</v>
      </c>
      <c r="G92" s="56" t="s">
        <v>82</v>
      </c>
      <c r="H92" s="43">
        <v>64</v>
      </c>
      <c r="I92" s="61">
        <v>0</v>
      </c>
      <c r="J92" s="61">
        <v>0</v>
      </c>
      <c r="K92" s="61">
        <v>0</v>
      </c>
      <c r="L92" s="61">
        <v>0</v>
      </c>
    </row>
    <row r="93" spans="1:12" ht="15.7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2</v>
      </c>
      <c r="G93" s="56" t="s">
        <v>83</v>
      </c>
      <c r="H93" s="43">
        <v>65</v>
      </c>
      <c r="I93" s="61">
        <v>0</v>
      </c>
      <c r="J93" s="61">
        <v>0</v>
      </c>
      <c r="K93" s="61">
        <v>0</v>
      </c>
      <c r="L93" s="61">
        <v>0</v>
      </c>
    </row>
    <row r="94" spans="1:12" ht="12" hidden="1" customHeight="1">
      <c r="A94" s="54">
        <v>2</v>
      </c>
      <c r="B94" s="55">
        <v>5</v>
      </c>
      <c r="C94" s="54">
        <v>2</v>
      </c>
      <c r="D94" s="55"/>
      <c r="E94" s="55"/>
      <c r="F94" s="88"/>
      <c r="G94" s="56" t="s">
        <v>84</v>
      </c>
      <c r="H94" s="43">
        <v>66</v>
      </c>
      <c r="I94" s="44">
        <f t="shared" ref="I94:L95" si="6">I95</f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5.75" hidden="1" customHeight="1">
      <c r="A95" s="58">
        <v>2</v>
      </c>
      <c r="B95" s="54">
        <v>5</v>
      </c>
      <c r="C95" s="55">
        <v>2</v>
      </c>
      <c r="D95" s="56">
        <v>1</v>
      </c>
      <c r="E95" s="54"/>
      <c r="F95" s="88"/>
      <c r="G95" s="56" t="s">
        <v>84</v>
      </c>
      <c r="H95" s="43">
        <v>67</v>
      </c>
      <c r="I95" s="44">
        <f t="shared" si="6"/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/>
      <c r="G96" s="56" t="s">
        <v>84</v>
      </c>
      <c r="H96" s="43">
        <v>68</v>
      </c>
      <c r="I96" s="44">
        <f>SUM(I97:I98)</f>
        <v>0</v>
      </c>
      <c r="J96" s="84">
        <f>SUM(J97:J98)</f>
        <v>0</v>
      </c>
      <c r="K96" s="45">
        <f>SUM(K97:K98)</f>
        <v>0</v>
      </c>
      <c r="L96" s="44">
        <f>SUM(L97:L98)</f>
        <v>0</v>
      </c>
    </row>
    <row r="97" spans="1:12" ht="25.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>
        <v>1</v>
      </c>
      <c r="G97" s="56" t="s">
        <v>85</v>
      </c>
      <c r="H97" s="43">
        <v>69</v>
      </c>
      <c r="I97" s="61">
        <v>0</v>
      </c>
      <c r="J97" s="61">
        <v>0</v>
      </c>
      <c r="K97" s="61">
        <v>0</v>
      </c>
      <c r="L97" s="61"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2</v>
      </c>
      <c r="G98" s="56" t="s">
        <v>86</v>
      </c>
      <c r="H98" s="43">
        <v>70</v>
      </c>
      <c r="I98" s="61">
        <v>0</v>
      </c>
      <c r="J98" s="61">
        <v>0</v>
      </c>
      <c r="K98" s="61">
        <v>0</v>
      </c>
      <c r="L98" s="61">
        <v>0</v>
      </c>
    </row>
    <row r="99" spans="1:12" ht="28.5" hidden="1" customHeight="1">
      <c r="A99" s="58">
        <v>2</v>
      </c>
      <c r="B99" s="54">
        <v>5</v>
      </c>
      <c r="C99" s="55">
        <v>3</v>
      </c>
      <c r="D99" s="56"/>
      <c r="E99" s="54"/>
      <c r="F99" s="88"/>
      <c r="G99" s="56" t="s">
        <v>87</v>
      </c>
      <c r="H99" s="43">
        <v>71</v>
      </c>
      <c r="I99" s="44">
        <f t="shared" ref="I99:L100" si="7">I100</f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27" hidden="1" customHeight="1">
      <c r="A100" s="58">
        <v>2</v>
      </c>
      <c r="B100" s="54">
        <v>5</v>
      </c>
      <c r="C100" s="55">
        <v>3</v>
      </c>
      <c r="D100" s="56">
        <v>1</v>
      </c>
      <c r="E100" s="54"/>
      <c r="F100" s="88"/>
      <c r="G100" s="56" t="s">
        <v>88</v>
      </c>
      <c r="H100" s="43">
        <v>72</v>
      </c>
      <c r="I100" s="44">
        <f t="shared" si="7"/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30" hidden="1" customHeight="1">
      <c r="A101" s="66">
        <v>2</v>
      </c>
      <c r="B101" s="67">
        <v>5</v>
      </c>
      <c r="C101" s="68">
        <v>3</v>
      </c>
      <c r="D101" s="69">
        <v>1</v>
      </c>
      <c r="E101" s="67">
        <v>1</v>
      </c>
      <c r="F101" s="91"/>
      <c r="G101" s="69" t="s">
        <v>88</v>
      </c>
      <c r="H101" s="43">
        <v>73</v>
      </c>
      <c r="I101" s="53">
        <f>SUM(I102:I103)</f>
        <v>0</v>
      </c>
      <c r="J101" s="86">
        <f>SUM(J102:J103)</f>
        <v>0</v>
      </c>
      <c r="K101" s="52">
        <f>SUM(K102:K103)</f>
        <v>0</v>
      </c>
      <c r="L101" s="53">
        <f>SUM(L102:L103)</f>
        <v>0</v>
      </c>
    </row>
    <row r="102" spans="1:12" ht="26.25" hidden="1" customHeight="1">
      <c r="A102" s="58">
        <v>2</v>
      </c>
      <c r="B102" s="54">
        <v>5</v>
      </c>
      <c r="C102" s="55">
        <v>3</v>
      </c>
      <c r="D102" s="56">
        <v>1</v>
      </c>
      <c r="E102" s="54">
        <v>1</v>
      </c>
      <c r="F102" s="88">
        <v>1</v>
      </c>
      <c r="G102" s="56" t="s">
        <v>88</v>
      </c>
      <c r="H102" s="43">
        <v>74</v>
      </c>
      <c r="I102" s="61">
        <v>0</v>
      </c>
      <c r="J102" s="61">
        <v>0</v>
      </c>
      <c r="K102" s="61">
        <v>0</v>
      </c>
      <c r="L102" s="61">
        <v>0</v>
      </c>
    </row>
    <row r="103" spans="1:12" ht="26.25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>
        <v>2</v>
      </c>
      <c r="G103" s="69" t="s">
        <v>89</v>
      </c>
      <c r="H103" s="43">
        <v>75</v>
      </c>
      <c r="I103" s="61">
        <v>0</v>
      </c>
      <c r="J103" s="61">
        <v>0</v>
      </c>
      <c r="K103" s="61">
        <v>0</v>
      </c>
      <c r="L103" s="61">
        <v>0</v>
      </c>
    </row>
    <row r="104" spans="1:12" ht="27.75" hidden="1" customHeight="1">
      <c r="A104" s="66">
        <v>2</v>
      </c>
      <c r="B104" s="67">
        <v>5</v>
      </c>
      <c r="C104" s="68">
        <v>3</v>
      </c>
      <c r="D104" s="69">
        <v>2</v>
      </c>
      <c r="E104" s="67"/>
      <c r="F104" s="91"/>
      <c r="G104" s="69" t="s">
        <v>90</v>
      </c>
      <c r="H104" s="43">
        <v>76</v>
      </c>
      <c r="I104" s="53">
        <f>I105</f>
        <v>0</v>
      </c>
      <c r="J104" s="53">
        <f>J105</f>
        <v>0</v>
      </c>
      <c r="K104" s="53">
        <f>K105</f>
        <v>0</v>
      </c>
      <c r="L104" s="53">
        <f>L105</f>
        <v>0</v>
      </c>
    </row>
    <row r="105" spans="1:12" ht="25.5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/>
      <c r="G105" s="69" t="s">
        <v>90</v>
      </c>
      <c r="H105" s="43">
        <v>77</v>
      </c>
      <c r="I105" s="53">
        <f>SUM(I106:I107)</f>
        <v>0</v>
      </c>
      <c r="J105" s="53">
        <f>SUM(J106:J107)</f>
        <v>0</v>
      </c>
      <c r="K105" s="53">
        <f>SUM(K106:K107)</f>
        <v>0</v>
      </c>
      <c r="L105" s="53">
        <f>SUM(L106:L107)</f>
        <v>0</v>
      </c>
    </row>
    <row r="106" spans="1:12" ht="30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>
        <v>1</v>
      </c>
      <c r="G106" s="69" t="s">
        <v>90</v>
      </c>
      <c r="H106" s="43">
        <v>78</v>
      </c>
      <c r="I106" s="61">
        <v>0</v>
      </c>
      <c r="J106" s="61">
        <v>0</v>
      </c>
      <c r="K106" s="61">
        <v>0</v>
      </c>
      <c r="L106" s="61">
        <v>0</v>
      </c>
    </row>
    <row r="107" spans="1:12" ht="18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2</v>
      </c>
      <c r="G107" s="69" t="s">
        <v>91</v>
      </c>
      <c r="H107" s="43">
        <v>79</v>
      </c>
      <c r="I107" s="61">
        <v>0</v>
      </c>
      <c r="J107" s="61">
        <v>0</v>
      </c>
      <c r="K107" s="61">
        <v>0</v>
      </c>
      <c r="L107" s="61">
        <v>0</v>
      </c>
    </row>
    <row r="108" spans="1:12" ht="16.5" hidden="1" customHeight="1">
      <c r="A108" s="87">
        <v>2</v>
      </c>
      <c r="B108" s="39">
        <v>6</v>
      </c>
      <c r="C108" s="40"/>
      <c r="D108" s="41"/>
      <c r="E108" s="39"/>
      <c r="F108" s="89"/>
      <c r="G108" s="92" t="s">
        <v>92</v>
      </c>
      <c r="H108" s="43">
        <v>80</v>
      </c>
      <c r="I108" s="44">
        <f>SUM(I109+I114+I118+I122+I126)</f>
        <v>0</v>
      </c>
      <c r="J108" s="84">
        <f>SUM(J109+J114+J118+J122+J126)</f>
        <v>0</v>
      </c>
      <c r="K108" s="45">
        <f>SUM(K109+K114+K118+K122+K126)</f>
        <v>0</v>
      </c>
      <c r="L108" s="44">
        <f>SUM(L109+L114+L118+L122+L126)</f>
        <v>0</v>
      </c>
    </row>
    <row r="109" spans="1:12" ht="14.25" hidden="1" customHeight="1">
      <c r="A109" s="66">
        <v>2</v>
      </c>
      <c r="B109" s="67">
        <v>6</v>
      </c>
      <c r="C109" s="68">
        <v>1</v>
      </c>
      <c r="D109" s="69"/>
      <c r="E109" s="67"/>
      <c r="F109" s="91"/>
      <c r="G109" s="69" t="s">
        <v>93</v>
      </c>
      <c r="H109" s="43">
        <v>81</v>
      </c>
      <c r="I109" s="53">
        <f t="shared" ref="I109:L110" si="8">I110</f>
        <v>0</v>
      </c>
      <c r="J109" s="86">
        <f t="shared" si="8"/>
        <v>0</v>
      </c>
      <c r="K109" s="52">
        <f t="shared" si="8"/>
        <v>0</v>
      </c>
      <c r="L109" s="53">
        <f t="shared" si="8"/>
        <v>0</v>
      </c>
    </row>
    <row r="110" spans="1:12" ht="14.25" hidden="1" customHeight="1">
      <c r="A110" s="58">
        <v>2</v>
      </c>
      <c r="B110" s="54">
        <v>6</v>
      </c>
      <c r="C110" s="55">
        <v>1</v>
      </c>
      <c r="D110" s="56">
        <v>1</v>
      </c>
      <c r="E110" s="54"/>
      <c r="F110" s="88"/>
      <c r="G110" s="56" t="s">
        <v>93</v>
      </c>
      <c r="H110" s="43">
        <v>82</v>
      </c>
      <c r="I110" s="44">
        <f t="shared" si="8"/>
        <v>0</v>
      </c>
      <c r="J110" s="84">
        <f t="shared" si="8"/>
        <v>0</v>
      </c>
      <c r="K110" s="45">
        <f t="shared" si="8"/>
        <v>0</v>
      </c>
      <c r="L110" s="44">
        <f t="shared" si="8"/>
        <v>0</v>
      </c>
    </row>
    <row r="111" spans="1:12" ht="14.4" hidden="1" customHeight="1">
      <c r="A111" s="58">
        <v>2</v>
      </c>
      <c r="B111" s="54">
        <v>6</v>
      </c>
      <c r="C111" s="55">
        <v>1</v>
      </c>
      <c r="D111" s="56">
        <v>1</v>
      </c>
      <c r="E111" s="54">
        <v>1</v>
      </c>
      <c r="F111" s="88"/>
      <c r="G111" s="56" t="s">
        <v>93</v>
      </c>
      <c r="H111" s="43">
        <v>83</v>
      </c>
      <c r="I111" s="44">
        <f>SUM(I112:I113)</f>
        <v>0</v>
      </c>
      <c r="J111" s="84">
        <f>SUM(J112:J113)</f>
        <v>0</v>
      </c>
      <c r="K111" s="45">
        <f>SUM(K112:K113)</f>
        <v>0</v>
      </c>
      <c r="L111" s="44">
        <f>SUM(L112:L113)</f>
        <v>0</v>
      </c>
    </row>
    <row r="112" spans="1:12" ht="13.5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>
        <v>1</v>
      </c>
      <c r="G112" s="56" t="s">
        <v>94</v>
      </c>
      <c r="H112" s="43">
        <v>84</v>
      </c>
      <c r="I112" s="61">
        <v>0</v>
      </c>
      <c r="J112" s="61">
        <v>0</v>
      </c>
      <c r="K112" s="61">
        <v>0</v>
      </c>
      <c r="L112" s="61">
        <v>0</v>
      </c>
    </row>
    <row r="113" spans="1:12" ht="14.4" hidden="1" customHeight="1">
      <c r="A113" s="74">
        <v>2</v>
      </c>
      <c r="B113" s="49">
        <v>6</v>
      </c>
      <c r="C113" s="47">
        <v>1</v>
      </c>
      <c r="D113" s="48">
        <v>1</v>
      </c>
      <c r="E113" s="49">
        <v>1</v>
      </c>
      <c r="F113" s="90">
        <v>2</v>
      </c>
      <c r="G113" s="48" t="s">
        <v>95</v>
      </c>
      <c r="H113" s="43">
        <v>85</v>
      </c>
      <c r="I113" s="59">
        <v>0</v>
      </c>
      <c r="J113" s="59">
        <v>0</v>
      </c>
      <c r="K113" s="59">
        <v>0</v>
      </c>
      <c r="L113" s="59"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/>
      <c r="E114" s="54"/>
      <c r="F114" s="88"/>
      <c r="G114" s="56" t="s">
        <v>96</v>
      </c>
      <c r="H114" s="43">
        <v>86</v>
      </c>
      <c r="I114" s="44">
        <f t="shared" ref="I114:L116" si="9">I115</f>
        <v>0</v>
      </c>
      <c r="J114" s="84">
        <f t="shared" si="9"/>
        <v>0</v>
      </c>
      <c r="K114" s="45">
        <f t="shared" si="9"/>
        <v>0</v>
      </c>
      <c r="L114" s="44">
        <f t="shared" si="9"/>
        <v>0</v>
      </c>
    </row>
    <row r="115" spans="1:12" ht="14.25" hidden="1" customHeight="1">
      <c r="A115" s="58">
        <v>2</v>
      </c>
      <c r="B115" s="54">
        <v>6</v>
      </c>
      <c r="C115" s="55">
        <v>2</v>
      </c>
      <c r="D115" s="56">
        <v>1</v>
      </c>
      <c r="E115" s="54"/>
      <c r="F115" s="88"/>
      <c r="G115" s="56" t="s">
        <v>96</v>
      </c>
      <c r="H115" s="43">
        <v>87</v>
      </c>
      <c r="I115" s="44">
        <f t="shared" si="9"/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>
        <v>1</v>
      </c>
      <c r="F116" s="88"/>
      <c r="G116" s="56" t="s">
        <v>96</v>
      </c>
      <c r="H116" s="43">
        <v>88</v>
      </c>
      <c r="I116" s="93">
        <f t="shared" si="9"/>
        <v>0</v>
      </c>
      <c r="J116" s="94">
        <f t="shared" si="9"/>
        <v>0</v>
      </c>
      <c r="K116" s="95">
        <f t="shared" si="9"/>
        <v>0</v>
      </c>
      <c r="L116" s="93">
        <f t="shared" si="9"/>
        <v>0</v>
      </c>
    </row>
    <row r="117" spans="1:12" ht="25.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>
        <v>1</v>
      </c>
      <c r="G117" s="56" t="s">
        <v>96</v>
      </c>
      <c r="H117" s="43">
        <v>89</v>
      </c>
      <c r="I117" s="61">
        <v>0</v>
      </c>
      <c r="J117" s="61">
        <v>0</v>
      </c>
      <c r="K117" s="61">
        <v>0</v>
      </c>
      <c r="L117" s="61">
        <v>0</v>
      </c>
    </row>
    <row r="118" spans="1:12" ht="26.25" hidden="1" customHeight="1">
      <c r="A118" s="74">
        <v>2</v>
      </c>
      <c r="B118" s="49">
        <v>6</v>
      </c>
      <c r="C118" s="47">
        <v>3</v>
      </c>
      <c r="D118" s="48"/>
      <c r="E118" s="49"/>
      <c r="F118" s="90"/>
      <c r="G118" s="48" t="s">
        <v>97</v>
      </c>
      <c r="H118" s="43">
        <v>90</v>
      </c>
      <c r="I118" s="64">
        <f t="shared" ref="I118:L120" si="10">I119</f>
        <v>0</v>
      </c>
      <c r="J118" s="85">
        <f t="shared" si="10"/>
        <v>0</v>
      </c>
      <c r="K118" s="65">
        <f t="shared" si="10"/>
        <v>0</v>
      </c>
      <c r="L118" s="64">
        <f t="shared" si="10"/>
        <v>0</v>
      </c>
    </row>
    <row r="119" spans="1:12" ht="25.5" hidden="1" customHeight="1">
      <c r="A119" s="58">
        <v>2</v>
      </c>
      <c r="B119" s="54">
        <v>6</v>
      </c>
      <c r="C119" s="55">
        <v>3</v>
      </c>
      <c r="D119" s="56">
        <v>1</v>
      </c>
      <c r="E119" s="54"/>
      <c r="F119" s="88"/>
      <c r="G119" s="56" t="s">
        <v>97</v>
      </c>
      <c r="H119" s="43">
        <v>91</v>
      </c>
      <c r="I119" s="44">
        <f t="shared" si="10"/>
        <v>0</v>
      </c>
      <c r="J119" s="84">
        <f t="shared" si="10"/>
        <v>0</v>
      </c>
      <c r="K119" s="45">
        <f t="shared" si="10"/>
        <v>0</v>
      </c>
      <c r="L119" s="44">
        <f t="shared" si="10"/>
        <v>0</v>
      </c>
    </row>
    <row r="120" spans="1:12" ht="26.25" hidden="1" customHeight="1">
      <c r="A120" s="58">
        <v>2</v>
      </c>
      <c r="B120" s="54">
        <v>6</v>
      </c>
      <c r="C120" s="55">
        <v>3</v>
      </c>
      <c r="D120" s="56">
        <v>1</v>
      </c>
      <c r="E120" s="54">
        <v>1</v>
      </c>
      <c r="F120" s="88"/>
      <c r="G120" s="56" t="s">
        <v>97</v>
      </c>
      <c r="H120" s="43">
        <v>92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7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>
        <v>1</v>
      </c>
      <c r="G121" s="56" t="s">
        <v>97</v>
      </c>
      <c r="H121" s="43">
        <v>93</v>
      </c>
      <c r="I121" s="61">
        <v>0</v>
      </c>
      <c r="J121" s="61">
        <v>0</v>
      </c>
      <c r="K121" s="61">
        <v>0</v>
      </c>
      <c r="L121" s="61">
        <v>0</v>
      </c>
    </row>
    <row r="122" spans="1:12" ht="25.5" hidden="1" customHeight="1">
      <c r="A122" s="74">
        <v>2</v>
      </c>
      <c r="B122" s="49">
        <v>6</v>
      </c>
      <c r="C122" s="47">
        <v>4</v>
      </c>
      <c r="D122" s="48"/>
      <c r="E122" s="49"/>
      <c r="F122" s="90"/>
      <c r="G122" s="48" t="s">
        <v>98</v>
      </c>
      <c r="H122" s="43">
        <v>94</v>
      </c>
      <c r="I122" s="64">
        <f t="shared" ref="I122:L124" si="11">I123</f>
        <v>0</v>
      </c>
      <c r="J122" s="85">
        <f t="shared" si="11"/>
        <v>0</v>
      </c>
      <c r="K122" s="65">
        <f t="shared" si="11"/>
        <v>0</v>
      </c>
      <c r="L122" s="64">
        <f t="shared" si="11"/>
        <v>0</v>
      </c>
    </row>
    <row r="123" spans="1:12" ht="27" hidden="1" customHeight="1">
      <c r="A123" s="58">
        <v>2</v>
      </c>
      <c r="B123" s="54">
        <v>6</v>
      </c>
      <c r="C123" s="55">
        <v>4</v>
      </c>
      <c r="D123" s="56">
        <v>1</v>
      </c>
      <c r="E123" s="54"/>
      <c r="F123" s="88"/>
      <c r="G123" s="56" t="s">
        <v>98</v>
      </c>
      <c r="H123" s="43">
        <v>95</v>
      </c>
      <c r="I123" s="44">
        <f t="shared" si="11"/>
        <v>0</v>
      </c>
      <c r="J123" s="84">
        <f t="shared" si="11"/>
        <v>0</v>
      </c>
      <c r="K123" s="45">
        <f t="shared" si="11"/>
        <v>0</v>
      </c>
      <c r="L123" s="4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>
        <v>1</v>
      </c>
      <c r="F124" s="88"/>
      <c r="G124" s="56" t="s">
        <v>98</v>
      </c>
      <c r="H124" s="43">
        <v>96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.75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>
        <v>1</v>
      </c>
      <c r="G125" s="56" t="s">
        <v>98</v>
      </c>
      <c r="H125" s="43">
        <v>97</v>
      </c>
      <c r="I125" s="61">
        <v>0</v>
      </c>
      <c r="J125" s="61">
        <v>0</v>
      </c>
      <c r="K125" s="61">
        <v>0</v>
      </c>
      <c r="L125" s="61">
        <v>0</v>
      </c>
    </row>
    <row r="126" spans="1:12" ht="27" hidden="1" customHeight="1">
      <c r="A126" s="66">
        <v>2</v>
      </c>
      <c r="B126" s="75">
        <v>6</v>
      </c>
      <c r="C126" s="76">
        <v>5</v>
      </c>
      <c r="D126" s="78"/>
      <c r="E126" s="75"/>
      <c r="F126" s="96"/>
      <c r="G126" s="78" t="s">
        <v>99</v>
      </c>
      <c r="H126" s="43">
        <v>98</v>
      </c>
      <c r="I126" s="71">
        <f t="shared" ref="I126:L128" si="12">I127</f>
        <v>0</v>
      </c>
      <c r="J126" s="97">
        <f t="shared" si="12"/>
        <v>0</v>
      </c>
      <c r="K126" s="72">
        <f t="shared" si="12"/>
        <v>0</v>
      </c>
      <c r="L126" s="71">
        <f t="shared" si="12"/>
        <v>0</v>
      </c>
    </row>
    <row r="127" spans="1:12" ht="29.25" hidden="1" customHeight="1">
      <c r="A127" s="58">
        <v>2</v>
      </c>
      <c r="B127" s="54">
        <v>6</v>
      </c>
      <c r="C127" s="55">
        <v>5</v>
      </c>
      <c r="D127" s="56">
        <v>1</v>
      </c>
      <c r="E127" s="54"/>
      <c r="F127" s="88"/>
      <c r="G127" s="78" t="s">
        <v>100</v>
      </c>
      <c r="H127" s="43">
        <v>99</v>
      </c>
      <c r="I127" s="44">
        <f t="shared" si="12"/>
        <v>0</v>
      </c>
      <c r="J127" s="84">
        <f t="shared" si="12"/>
        <v>0</v>
      </c>
      <c r="K127" s="45">
        <f t="shared" si="12"/>
        <v>0</v>
      </c>
      <c r="L127" s="44">
        <f t="shared" si="12"/>
        <v>0</v>
      </c>
    </row>
    <row r="128" spans="1:12" ht="25.5" hidden="1" customHeight="1">
      <c r="A128" s="58">
        <v>2</v>
      </c>
      <c r="B128" s="54">
        <v>6</v>
      </c>
      <c r="C128" s="55">
        <v>5</v>
      </c>
      <c r="D128" s="56">
        <v>1</v>
      </c>
      <c r="E128" s="54">
        <v>1</v>
      </c>
      <c r="F128" s="88"/>
      <c r="G128" s="78" t="s">
        <v>99</v>
      </c>
      <c r="H128" s="43">
        <v>100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7.75" hidden="1" customHeight="1">
      <c r="A129" s="54">
        <v>2</v>
      </c>
      <c r="B129" s="55">
        <v>6</v>
      </c>
      <c r="C129" s="54">
        <v>5</v>
      </c>
      <c r="D129" s="54">
        <v>1</v>
      </c>
      <c r="E129" s="56">
        <v>1</v>
      </c>
      <c r="F129" s="88">
        <v>1</v>
      </c>
      <c r="G129" s="78" t="s">
        <v>101</v>
      </c>
      <c r="H129" s="43">
        <v>101</v>
      </c>
      <c r="I129" s="61">
        <v>0</v>
      </c>
      <c r="J129" s="61">
        <v>0</v>
      </c>
      <c r="K129" s="61">
        <v>0</v>
      </c>
      <c r="L129" s="61">
        <v>0</v>
      </c>
    </row>
    <row r="130" spans="1:12" ht="14.25" customHeight="1">
      <c r="A130" s="87">
        <v>2</v>
      </c>
      <c r="B130" s="39">
        <v>7</v>
      </c>
      <c r="C130" s="39"/>
      <c r="D130" s="40"/>
      <c r="E130" s="40"/>
      <c r="F130" s="42"/>
      <c r="G130" s="41" t="s">
        <v>102</v>
      </c>
      <c r="H130" s="43">
        <v>102</v>
      </c>
      <c r="I130" s="45">
        <f>SUM(I131+I136+I144)</f>
        <v>100</v>
      </c>
      <c r="J130" s="84">
        <f>SUM(J131+J136+J144)</f>
        <v>100</v>
      </c>
      <c r="K130" s="45">
        <f>SUM(K131+K136+K144)</f>
        <v>100</v>
      </c>
      <c r="L130" s="44">
        <f>SUM(L131+L136+L144)</f>
        <v>100</v>
      </c>
    </row>
    <row r="131" spans="1:12" ht="14.4" hidden="1" customHeight="1">
      <c r="A131" s="58">
        <v>2</v>
      </c>
      <c r="B131" s="54">
        <v>7</v>
      </c>
      <c r="C131" s="54">
        <v>1</v>
      </c>
      <c r="D131" s="55"/>
      <c r="E131" s="55"/>
      <c r="F131" s="57"/>
      <c r="G131" s="56" t="s">
        <v>103</v>
      </c>
      <c r="H131" s="43">
        <v>103</v>
      </c>
      <c r="I131" s="45">
        <f t="shared" ref="I131:L132" si="13">I132</f>
        <v>0</v>
      </c>
      <c r="J131" s="84">
        <f t="shared" si="13"/>
        <v>0</v>
      </c>
      <c r="K131" s="45">
        <f t="shared" si="13"/>
        <v>0</v>
      </c>
      <c r="L131" s="44">
        <f t="shared" si="13"/>
        <v>0</v>
      </c>
    </row>
    <row r="132" spans="1:12" ht="14.25" hidden="1" customHeight="1">
      <c r="A132" s="58">
        <v>2</v>
      </c>
      <c r="B132" s="54">
        <v>7</v>
      </c>
      <c r="C132" s="54">
        <v>1</v>
      </c>
      <c r="D132" s="55">
        <v>1</v>
      </c>
      <c r="E132" s="55"/>
      <c r="F132" s="57"/>
      <c r="G132" s="56" t="s">
        <v>103</v>
      </c>
      <c r="H132" s="43">
        <v>104</v>
      </c>
      <c r="I132" s="45">
        <f t="shared" si="13"/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5.75" hidden="1" customHeight="1">
      <c r="A133" s="58">
        <v>2</v>
      </c>
      <c r="B133" s="54">
        <v>7</v>
      </c>
      <c r="C133" s="54">
        <v>1</v>
      </c>
      <c r="D133" s="55">
        <v>1</v>
      </c>
      <c r="E133" s="55">
        <v>1</v>
      </c>
      <c r="F133" s="57"/>
      <c r="G133" s="56" t="s">
        <v>103</v>
      </c>
      <c r="H133" s="43">
        <v>105</v>
      </c>
      <c r="I133" s="45">
        <f>SUM(I134:I135)</f>
        <v>0</v>
      </c>
      <c r="J133" s="84">
        <f>SUM(J134:J135)</f>
        <v>0</v>
      </c>
      <c r="K133" s="45">
        <f>SUM(K134:K135)</f>
        <v>0</v>
      </c>
      <c r="L133" s="44">
        <f>SUM(L134:L135)</f>
        <v>0</v>
      </c>
    </row>
    <row r="134" spans="1:12" ht="14.25" hidden="1" customHeight="1">
      <c r="A134" s="74">
        <v>2</v>
      </c>
      <c r="B134" s="49">
        <v>7</v>
      </c>
      <c r="C134" s="74">
        <v>1</v>
      </c>
      <c r="D134" s="54">
        <v>1</v>
      </c>
      <c r="E134" s="47">
        <v>1</v>
      </c>
      <c r="F134" s="50">
        <v>1</v>
      </c>
      <c r="G134" s="48" t="s">
        <v>104</v>
      </c>
      <c r="H134" s="43">
        <v>106</v>
      </c>
      <c r="I134" s="98">
        <v>0</v>
      </c>
      <c r="J134" s="98">
        <v>0</v>
      </c>
      <c r="K134" s="98">
        <v>0</v>
      </c>
      <c r="L134" s="98">
        <v>0</v>
      </c>
    </row>
    <row r="135" spans="1:12" ht="14.25" hidden="1" customHeight="1">
      <c r="A135" s="54">
        <v>2</v>
      </c>
      <c r="B135" s="54">
        <v>7</v>
      </c>
      <c r="C135" s="58">
        <v>1</v>
      </c>
      <c r="D135" s="54">
        <v>1</v>
      </c>
      <c r="E135" s="55">
        <v>1</v>
      </c>
      <c r="F135" s="57">
        <v>2</v>
      </c>
      <c r="G135" s="56" t="s">
        <v>105</v>
      </c>
      <c r="H135" s="43">
        <v>107</v>
      </c>
      <c r="I135" s="60">
        <v>0</v>
      </c>
      <c r="J135" s="60">
        <v>0</v>
      </c>
      <c r="K135" s="60">
        <v>0</v>
      </c>
      <c r="L135" s="60">
        <v>0</v>
      </c>
    </row>
    <row r="136" spans="1:12" ht="25.5" hidden="1" customHeight="1">
      <c r="A136" s="66">
        <v>2</v>
      </c>
      <c r="B136" s="67">
        <v>7</v>
      </c>
      <c r="C136" s="66">
        <v>2</v>
      </c>
      <c r="D136" s="67"/>
      <c r="E136" s="68"/>
      <c r="F136" s="70"/>
      <c r="G136" s="69" t="s">
        <v>106</v>
      </c>
      <c r="H136" s="43">
        <v>108</v>
      </c>
      <c r="I136" s="52">
        <f t="shared" ref="I136:L137" si="14">I137</f>
        <v>0</v>
      </c>
      <c r="J136" s="86">
        <f t="shared" si="14"/>
        <v>0</v>
      </c>
      <c r="K136" s="52">
        <f t="shared" si="14"/>
        <v>0</v>
      </c>
      <c r="L136" s="53">
        <f t="shared" si="14"/>
        <v>0</v>
      </c>
    </row>
    <row r="137" spans="1:12" ht="25.5" hidden="1" customHeight="1">
      <c r="A137" s="58">
        <v>2</v>
      </c>
      <c r="B137" s="54">
        <v>7</v>
      </c>
      <c r="C137" s="58">
        <v>2</v>
      </c>
      <c r="D137" s="54">
        <v>1</v>
      </c>
      <c r="E137" s="55"/>
      <c r="F137" s="57"/>
      <c r="G137" s="56" t="s">
        <v>107</v>
      </c>
      <c r="H137" s="43">
        <v>109</v>
      </c>
      <c r="I137" s="45">
        <f t="shared" si="14"/>
        <v>0</v>
      </c>
      <c r="J137" s="84">
        <f t="shared" si="14"/>
        <v>0</v>
      </c>
      <c r="K137" s="45">
        <f t="shared" si="14"/>
        <v>0</v>
      </c>
      <c r="L137" s="44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>
        <v>1</v>
      </c>
      <c r="F138" s="57"/>
      <c r="G138" s="56" t="s">
        <v>107</v>
      </c>
      <c r="H138" s="43">
        <v>110</v>
      </c>
      <c r="I138" s="45">
        <f>SUM(I139:I140)</f>
        <v>0</v>
      </c>
      <c r="J138" s="84">
        <f>SUM(J139:J140)</f>
        <v>0</v>
      </c>
      <c r="K138" s="45">
        <f>SUM(K139:K140)</f>
        <v>0</v>
      </c>
      <c r="L138" s="44">
        <f>SUM(L139:L140)</f>
        <v>0</v>
      </c>
    </row>
    <row r="139" spans="1:12" ht="12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>
        <v>1</v>
      </c>
      <c r="G139" s="56" t="s">
        <v>108</v>
      </c>
      <c r="H139" s="43">
        <v>111</v>
      </c>
      <c r="I139" s="60">
        <v>0</v>
      </c>
      <c r="J139" s="60">
        <v>0</v>
      </c>
      <c r="K139" s="60">
        <v>0</v>
      </c>
      <c r="L139" s="60"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109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110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110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110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111</v>
      </c>
      <c r="H144" s="43">
        <v>116</v>
      </c>
      <c r="I144" s="45">
        <f t="shared" ref="I144:L145" si="15">I145</f>
        <v>100</v>
      </c>
      <c r="J144" s="84">
        <f t="shared" si="15"/>
        <v>100</v>
      </c>
      <c r="K144" s="45">
        <f t="shared" si="15"/>
        <v>100</v>
      </c>
      <c r="L144" s="44">
        <f t="shared" si="15"/>
        <v>100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111</v>
      </c>
      <c r="H145" s="43">
        <v>117</v>
      </c>
      <c r="I145" s="72">
        <f t="shared" si="15"/>
        <v>100</v>
      </c>
      <c r="J145" s="97">
        <f t="shared" si="15"/>
        <v>100</v>
      </c>
      <c r="K145" s="72">
        <f t="shared" si="15"/>
        <v>100</v>
      </c>
      <c r="L145" s="71">
        <f t="shared" si="15"/>
        <v>100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111</v>
      </c>
      <c r="H146" s="43">
        <v>118</v>
      </c>
      <c r="I146" s="45">
        <f>SUM(I147:I148)</f>
        <v>100</v>
      </c>
      <c r="J146" s="84">
        <f>SUM(J147:J148)</f>
        <v>100</v>
      </c>
      <c r="K146" s="45">
        <f>SUM(K147:K148)</f>
        <v>100</v>
      </c>
      <c r="L146" s="44">
        <f>SUM(L147:L148)</f>
        <v>100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112</v>
      </c>
      <c r="H147" s="43">
        <v>119</v>
      </c>
      <c r="I147" s="98">
        <v>100</v>
      </c>
      <c r="J147" s="98">
        <v>100</v>
      </c>
      <c r="K147" s="98">
        <v>100</v>
      </c>
      <c r="L147" s="98">
        <v>100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113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114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114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115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115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116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117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118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119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119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119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120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121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122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122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122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123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124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125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126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127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128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129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130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131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132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133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152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152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152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153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154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155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156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157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158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158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158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159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159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40"/>
      <c r="N187" s="140"/>
      <c r="O187" s="140"/>
      <c r="P187" s="140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160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161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162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163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164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159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165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165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166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166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167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167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167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168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169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170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171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172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173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174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174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175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176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177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9"/>
      <c r="G212" s="78" t="s">
        <v>178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179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180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181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181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182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183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184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184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185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186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187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187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188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189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190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190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190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191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191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191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192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192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193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194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10"/>
      <c r="E237" s="110"/>
      <c r="F237" s="111"/>
      <c r="G237" s="56" t="s">
        <v>195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196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174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174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197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176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177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178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179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198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199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199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200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201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202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202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203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204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205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205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206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207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208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208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208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191</v>
      </c>
      <c r="H262" s="43">
        <v>258</v>
      </c>
      <c r="I262" s="44">
        <f t="shared" ref="I262:L263" si="25">I263</f>
        <v>0</v>
      </c>
      <c r="J262" s="112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191</v>
      </c>
      <c r="H263" s="43">
        <v>259</v>
      </c>
      <c r="I263" s="44">
        <f t="shared" si="25"/>
        <v>0</v>
      </c>
      <c r="J263" s="112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191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192</v>
      </c>
      <c r="H265" s="43">
        <v>261</v>
      </c>
      <c r="I265" s="44">
        <f>I266</f>
        <v>0</v>
      </c>
      <c r="J265" s="112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192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193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194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209</v>
      </c>
      <c r="H269" s="43">
        <v>265</v>
      </c>
      <c r="I269" s="44">
        <f>SUM(I270+I302)</f>
        <v>0</v>
      </c>
      <c r="J269" s="112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210</v>
      </c>
      <c r="H270" s="43">
        <v>266</v>
      </c>
      <c r="I270" s="44">
        <f>SUM(I271+I280+I284+I288+I292+I295+I298)</f>
        <v>0</v>
      </c>
      <c r="J270" s="112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196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174</v>
      </c>
      <c r="H272" s="43">
        <v>268</v>
      </c>
      <c r="I272" s="44">
        <f>SUM(I273:I273)</f>
        <v>0</v>
      </c>
      <c r="J272" s="112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174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197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176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177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178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211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198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212</v>
      </c>
      <c r="H280" s="43">
        <v>276</v>
      </c>
      <c r="I280" s="44">
        <f>I281</f>
        <v>0</v>
      </c>
      <c r="J280" s="112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212</v>
      </c>
      <c r="H281" s="43">
        <v>277</v>
      </c>
      <c r="I281" s="64">
        <f>SUM(I282:I283)</f>
        <v>0</v>
      </c>
      <c r="J281" s="113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213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214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215</v>
      </c>
      <c r="H284" s="43">
        <v>280</v>
      </c>
      <c r="I284" s="44">
        <f>I285</f>
        <v>0</v>
      </c>
      <c r="J284" s="112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215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216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217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218</v>
      </c>
      <c r="H288" s="43">
        <v>284</v>
      </c>
      <c r="I288" s="44">
        <f>I289</f>
        <v>0</v>
      </c>
      <c r="J288" s="112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218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219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220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221</v>
      </c>
      <c r="H292" s="43">
        <v>288</v>
      </c>
      <c r="I292" s="65">
        <f t="shared" ref="I292:L293" si="26">I293</f>
        <v>0</v>
      </c>
      <c r="J292" s="112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221</v>
      </c>
      <c r="H293" s="43">
        <v>289</v>
      </c>
      <c r="I293" s="45">
        <f t="shared" si="26"/>
        <v>0</v>
      </c>
      <c r="J293" s="113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222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191</v>
      </c>
      <c r="H295" s="43">
        <v>291</v>
      </c>
      <c r="I295" s="45">
        <f t="shared" ref="I295:L296" si="27">I296</f>
        <v>0</v>
      </c>
      <c r="J295" s="112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191</v>
      </c>
      <c r="H296" s="43">
        <v>292</v>
      </c>
      <c r="I296" s="44">
        <f t="shared" si="27"/>
        <v>0</v>
      </c>
      <c r="J296" s="112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191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223</v>
      </c>
      <c r="H298" s="43">
        <v>294</v>
      </c>
      <c r="I298" s="44">
        <f>I299</f>
        <v>0</v>
      </c>
      <c r="J298" s="112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223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224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225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226</v>
      </c>
      <c r="H302" s="43">
        <v>298</v>
      </c>
      <c r="I302" s="44">
        <f>SUM(I303+I312+I316+I320+I324+I327+I330)</f>
        <v>0</v>
      </c>
      <c r="J302" s="112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173</v>
      </c>
      <c r="H303" s="43">
        <v>299</v>
      </c>
      <c r="I303" s="44">
        <f>I304</f>
        <v>0</v>
      </c>
      <c r="J303" s="112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173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41"/>
      <c r="N304" s="141"/>
      <c r="O304" s="141"/>
      <c r="P304" s="141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174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197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176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177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178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179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198</v>
      </c>
      <c r="H311" s="43">
        <v>307</v>
      </c>
      <c r="I311" s="79">
        <v>0</v>
      </c>
      <c r="J311" s="114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212</v>
      </c>
      <c r="H312" s="43">
        <v>308</v>
      </c>
      <c r="I312" s="71">
        <f>I313</f>
        <v>0</v>
      </c>
      <c r="J312" s="115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212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213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214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215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215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216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217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218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218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219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227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221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221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221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191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191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191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223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223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224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225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6"/>
      <c r="E334" s="117"/>
      <c r="F334" s="118"/>
      <c r="G334" s="119" t="s">
        <v>228</v>
      </c>
      <c r="H334" s="43">
        <v>330</v>
      </c>
      <c r="I334" s="93">
        <f>SUM(I30)</f>
        <v>25000</v>
      </c>
      <c r="J334" s="93">
        <f>SUM(J30)</f>
        <v>25000</v>
      </c>
      <c r="K334" s="93">
        <f>SUM(K30)</f>
        <v>25000</v>
      </c>
      <c r="L334" s="93">
        <f>SUM(L30)</f>
        <v>25000</v>
      </c>
    </row>
    <row r="335" spans="1:12" ht="12" customHeight="1">
      <c r="G335" s="120"/>
      <c r="H335" s="43"/>
      <c r="I335" s="121"/>
      <c r="J335" s="122"/>
      <c r="K335" s="122"/>
      <c r="L335" s="122"/>
    </row>
    <row r="336" spans="1:12" ht="18.75" customHeight="1">
      <c r="D336" s="21"/>
      <c r="E336" s="21"/>
      <c r="F336" s="29"/>
      <c r="G336" s="21" t="s">
        <v>229</v>
      </c>
      <c r="H336" s="142"/>
      <c r="I336" s="123"/>
      <c r="J336" s="122"/>
      <c r="K336" s="21" t="s">
        <v>230</v>
      </c>
      <c r="L336" s="123"/>
    </row>
    <row r="337" spans="1:12" ht="18.75" customHeight="1">
      <c r="A337" s="124"/>
      <c r="B337" s="124"/>
      <c r="C337" s="124"/>
      <c r="D337" s="125" t="s">
        <v>231</v>
      </c>
      <c r="E337"/>
      <c r="F337"/>
      <c r="G337" s="142"/>
      <c r="H337" s="142"/>
      <c r="I337" s="130" t="s">
        <v>232</v>
      </c>
      <c r="K337" s="468" t="s">
        <v>233</v>
      </c>
      <c r="L337" s="468"/>
    </row>
    <row r="338" spans="1:12" ht="3.6" customHeight="1">
      <c r="I338" s="126"/>
      <c r="K338" s="126"/>
      <c r="L338" s="126"/>
    </row>
    <row r="339" spans="1:12" ht="15.75" customHeight="1">
      <c r="D339" s="21"/>
      <c r="E339" s="21"/>
      <c r="F339" s="29"/>
      <c r="G339" s="21" t="s">
        <v>234</v>
      </c>
      <c r="I339" s="126"/>
      <c r="K339" s="21" t="s">
        <v>235</v>
      </c>
      <c r="L339" s="127"/>
    </row>
    <row r="340" spans="1:12" ht="26.25" customHeight="1">
      <c r="D340" s="470" t="s">
        <v>236</v>
      </c>
      <c r="E340" s="471"/>
      <c r="F340" s="471"/>
      <c r="G340" s="471"/>
      <c r="H340" s="128"/>
      <c r="I340" s="129" t="s">
        <v>232</v>
      </c>
      <c r="K340" s="468" t="s">
        <v>233</v>
      </c>
      <c r="L340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" bottom="0" header="0.31496062992125984" footer="0.31496062992125984"/>
  <pageSetup paperSize="10000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7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7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7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7" ht="12" customHeight="1">
      <c r="F19" s="1"/>
      <c r="J19" s="12"/>
      <c r="K19" s="13"/>
      <c r="L19" s="14" t="s">
        <v>14</v>
      </c>
      <c r="M19" s="136"/>
    </row>
    <row r="20" spans="1:17" ht="11.25" customHeight="1">
      <c r="F20" s="1"/>
      <c r="J20" s="15" t="s">
        <v>15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7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7" ht="12" customHeight="1">
      <c r="F23" s="1"/>
      <c r="G23" s="17" t="s">
        <v>239</v>
      </c>
      <c r="H23" s="21"/>
      <c r="J23" s="131" t="s">
        <v>21</v>
      </c>
      <c r="K23" s="22" t="s">
        <v>22</v>
      </c>
      <c r="L23" s="16"/>
      <c r="M23" s="136"/>
    </row>
    <row r="24" spans="1:17" ht="12.75" customHeight="1">
      <c r="F24" s="1"/>
      <c r="G24" s="23" t="s">
        <v>23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29</v>
      </c>
      <c r="M26" s="137"/>
    </row>
    <row r="27" spans="1:17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7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7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SUM(I31+I42+I57+I78+I85+I105+I127+I146+I156)</f>
        <v>19600</v>
      </c>
      <c r="J30" s="44">
        <f>SUM(J31+J42+J57+J78+J85+J105+J127+J146+J156)</f>
        <v>19600</v>
      </c>
      <c r="K30" s="45">
        <f>SUM(K31+K42+K57+K78+K85+K105+K127+K146+K156)</f>
        <v>19600</v>
      </c>
      <c r="L30" s="44">
        <f>SUM(L31+L42+L57+L78+L85+L105+L127+L146+L156)</f>
        <v>19600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41</v>
      </c>
      <c r="H31" s="43">
        <v>2</v>
      </c>
      <c r="I31" s="44">
        <f>SUM(I32+I38)</f>
        <v>7300</v>
      </c>
      <c r="J31" s="44">
        <f>SUM(J32+J38)</f>
        <v>7300</v>
      </c>
      <c r="K31" s="52">
        <f>SUM(K32+K38)</f>
        <v>7300</v>
      </c>
      <c r="L31" s="53">
        <f>SUM(L32+L38)</f>
        <v>7300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42</v>
      </c>
      <c r="H32" s="43">
        <v>3</v>
      </c>
      <c r="I32" s="44">
        <f>SUM(I33)</f>
        <v>7200</v>
      </c>
      <c r="J32" s="44">
        <f>SUM(J33)</f>
        <v>7200</v>
      </c>
      <c r="K32" s="45">
        <f>SUM(K33)</f>
        <v>7200</v>
      </c>
      <c r="L32" s="44">
        <f>SUM(L33)</f>
        <v>7200</v>
      </c>
      <c r="Q32" s="138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42</v>
      </c>
      <c r="H33" s="43">
        <v>4</v>
      </c>
      <c r="I33" s="44">
        <f>SUM(I34+I36)</f>
        <v>7200</v>
      </c>
      <c r="J33" s="44">
        <f t="shared" ref="J33:L34" si="0">SUM(J34)</f>
        <v>7200</v>
      </c>
      <c r="K33" s="44">
        <f t="shared" si="0"/>
        <v>7200</v>
      </c>
      <c r="L33" s="44">
        <f t="shared" si="0"/>
        <v>7200</v>
      </c>
      <c r="Q33" s="138"/>
      <c r="R33" s="138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43</v>
      </c>
      <c r="H34" s="43">
        <v>5</v>
      </c>
      <c r="I34" s="45">
        <f>SUM(I35)</f>
        <v>7200</v>
      </c>
      <c r="J34" s="45">
        <f t="shared" si="0"/>
        <v>7200</v>
      </c>
      <c r="K34" s="45">
        <f t="shared" si="0"/>
        <v>7200</v>
      </c>
      <c r="L34" s="45">
        <f t="shared" si="0"/>
        <v>7200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43</v>
      </c>
      <c r="H35" s="43">
        <v>6</v>
      </c>
      <c r="I35" s="59">
        <v>7200</v>
      </c>
      <c r="J35" s="60">
        <v>7200</v>
      </c>
      <c r="K35" s="60">
        <v>7200</v>
      </c>
      <c r="L35" s="60">
        <v>7200</v>
      </c>
      <c r="Q35" s="138"/>
      <c r="R35" s="138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44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44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45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100</v>
      </c>
      <c r="L38" s="44">
        <f t="shared" si="1"/>
        <v>100</v>
      </c>
      <c r="Q38" s="138"/>
      <c r="R38" s="138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45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100</v>
      </c>
      <c r="L39" s="44">
        <f t="shared" si="1"/>
        <v>100</v>
      </c>
      <c r="Q39" s="138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45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100</v>
      </c>
      <c r="L40" s="44">
        <f t="shared" si="1"/>
        <v>100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45</v>
      </c>
      <c r="H41" s="43">
        <v>12</v>
      </c>
      <c r="I41" s="61">
        <v>100</v>
      </c>
      <c r="J41" s="60">
        <v>100</v>
      </c>
      <c r="K41" s="60">
        <v>100</v>
      </c>
      <c r="L41" s="60">
        <v>100</v>
      </c>
      <c r="Q41" s="138"/>
      <c r="R41" s="138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46</v>
      </c>
      <c r="H42" s="43">
        <v>13</v>
      </c>
      <c r="I42" s="64">
        <f t="shared" ref="I42:L44" si="2">I43</f>
        <v>12200</v>
      </c>
      <c r="J42" s="65">
        <f t="shared" si="2"/>
        <v>12200</v>
      </c>
      <c r="K42" s="64">
        <f t="shared" si="2"/>
        <v>12200</v>
      </c>
      <c r="L42" s="64">
        <f t="shared" si="2"/>
        <v>12200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46</v>
      </c>
      <c r="H43" s="43">
        <v>14</v>
      </c>
      <c r="I43" s="44">
        <f t="shared" si="2"/>
        <v>12200</v>
      </c>
      <c r="J43" s="45">
        <f t="shared" si="2"/>
        <v>12200</v>
      </c>
      <c r="K43" s="44">
        <f t="shared" si="2"/>
        <v>12200</v>
      </c>
      <c r="L43" s="45">
        <f t="shared" si="2"/>
        <v>12200</v>
      </c>
      <c r="Q43" s="138"/>
      <c r="S43" s="138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46</v>
      </c>
      <c r="H44" s="43">
        <v>15</v>
      </c>
      <c r="I44" s="44">
        <f t="shared" si="2"/>
        <v>12200</v>
      </c>
      <c r="J44" s="45">
        <f t="shared" si="2"/>
        <v>12200</v>
      </c>
      <c r="K44" s="53">
        <f t="shared" si="2"/>
        <v>12200</v>
      </c>
      <c r="L44" s="53">
        <f t="shared" si="2"/>
        <v>12200</v>
      </c>
      <c r="Q44" s="138"/>
      <c r="R44" s="138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46</v>
      </c>
      <c r="H45" s="43">
        <v>16</v>
      </c>
      <c r="I45" s="71">
        <f>SUM(I46:I56)</f>
        <v>12200</v>
      </c>
      <c r="J45" s="71">
        <f>SUM(J46:J56)</f>
        <v>12200</v>
      </c>
      <c r="K45" s="72">
        <f>SUM(K46:K56)</f>
        <v>12200</v>
      </c>
      <c r="L45" s="72">
        <f>SUM(L46:L56)</f>
        <v>12200</v>
      </c>
      <c r="Q45" s="138"/>
      <c r="R45" s="138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47</v>
      </c>
      <c r="H46" s="43">
        <v>17</v>
      </c>
      <c r="I46" s="60">
        <v>1400</v>
      </c>
      <c r="J46" s="60">
        <v>1400</v>
      </c>
      <c r="K46" s="60">
        <v>1400</v>
      </c>
      <c r="L46" s="60">
        <v>1400</v>
      </c>
      <c r="Q46" s="138"/>
      <c r="R46" s="138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48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49</v>
      </c>
      <c r="H48" s="43">
        <v>19</v>
      </c>
      <c r="I48" s="60">
        <v>300</v>
      </c>
      <c r="J48" s="60">
        <v>300</v>
      </c>
      <c r="K48" s="60">
        <v>300</v>
      </c>
      <c r="L48" s="60">
        <v>300</v>
      </c>
      <c r="Q48" s="138"/>
      <c r="R48" s="138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50</v>
      </c>
      <c r="H49" s="43">
        <v>20</v>
      </c>
      <c r="I49" s="60">
        <v>2400</v>
      </c>
      <c r="J49" s="60">
        <v>2400</v>
      </c>
      <c r="K49" s="60">
        <v>2400</v>
      </c>
      <c r="L49" s="60">
        <v>2400</v>
      </c>
      <c r="Q49" s="138"/>
      <c r="R49" s="138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51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56</v>
      </c>
      <c r="H51" s="43">
        <v>26</v>
      </c>
      <c r="I51" s="61">
        <v>300</v>
      </c>
      <c r="J51" s="60">
        <v>300</v>
      </c>
      <c r="K51" s="60">
        <v>300</v>
      </c>
      <c r="L51" s="60">
        <v>300</v>
      </c>
      <c r="Q51" s="138"/>
      <c r="R51" s="138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57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8"/>
      <c r="R52" s="138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58</v>
      </c>
      <c r="H53" s="43">
        <v>28</v>
      </c>
      <c r="I53" s="61">
        <v>3300</v>
      </c>
      <c r="J53" s="60">
        <v>3300</v>
      </c>
      <c r="K53" s="60">
        <v>3300</v>
      </c>
      <c r="L53" s="60">
        <v>3300</v>
      </c>
      <c r="Q53" s="138"/>
      <c r="R53" s="138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59</v>
      </c>
      <c r="H54" s="43">
        <v>29</v>
      </c>
      <c r="I54" s="61">
        <v>500</v>
      </c>
      <c r="J54" s="60">
        <v>500</v>
      </c>
      <c r="K54" s="60">
        <v>500</v>
      </c>
      <c r="L54" s="60">
        <v>500</v>
      </c>
      <c r="Q54" s="138"/>
      <c r="R54" s="138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60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61</v>
      </c>
      <c r="H56" s="43">
        <v>31</v>
      </c>
      <c r="I56" s="61">
        <v>4000</v>
      </c>
      <c r="J56" s="60">
        <v>4000</v>
      </c>
      <c r="K56" s="60">
        <v>4000</v>
      </c>
      <c r="L56" s="60">
        <v>4000</v>
      </c>
      <c r="Q56" s="138"/>
      <c r="R56" s="138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62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63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8"/>
      <c r="S58" s="138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64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8"/>
      <c r="R59" s="138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64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8"/>
      <c r="R60" s="138"/>
    </row>
    <row r="61" spans="1:19" s="139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65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8"/>
      <c r="R61" s="138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66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8"/>
      <c r="R62" s="138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67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8"/>
      <c r="R63" s="138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68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8"/>
      <c r="R64" s="138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68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8"/>
      <c r="R65" s="138"/>
    </row>
    <row r="66" spans="1:18" s="139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65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8"/>
      <c r="R66" s="138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66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67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8"/>
      <c r="R68" s="138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69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8"/>
      <c r="R69" s="138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70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8"/>
      <c r="R70" s="138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71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8"/>
      <c r="R71" s="138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72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73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8"/>
      <c r="R73" s="138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74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74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74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74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75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76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76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76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77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78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79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80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81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81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81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82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83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84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84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84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85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86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87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88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88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88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89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90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90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90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91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92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93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93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93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94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95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96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96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96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96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97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97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97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97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98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98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98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98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99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100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99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101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102</v>
      </c>
      <c r="H127" s="43">
        <v>102</v>
      </c>
      <c r="I127" s="45">
        <f>SUM(I128+I133+I141)</f>
        <v>100</v>
      </c>
      <c r="J127" s="84">
        <f>SUM(J128+J133+J141)</f>
        <v>100</v>
      </c>
      <c r="K127" s="45">
        <f>SUM(K128+K133+K141)</f>
        <v>100</v>
      </c>
      <c r="L127" s="44">
        <f>SUM(L128+L133+L141)</f>
        <v>100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103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103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103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104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105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106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107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107</v>
      </c>
      <c r="H135" s="43">
        <v>110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</row>
    <row r="136" spans="1:12" ht="12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1</v>
      </c>
      <c r="G136" s="56" t="s">
        <v>108</v>
      </c>
      <c r="H136" s="43">
        <v>111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>
        <v>2</v>
      </c>
      <c r="G137" s="56" t="s">
        <v>109</v>
      </c>
      <c r="H137" s="43">
        <v>112</v>
      </c>
      <c r="I137" s="60">
        <v>0</v>
      </c>
      <c r="J137" s="60">
        <v>0</v>
      </c>
      <c r="K137" s="60">
        <v>0</v>
      </c>
      <c r="L137" s="60"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/>
      <c r="F138" s="57"/>
      <c r="G138" s="56" t="s">
        <v>110</v>
      </c>
      <c r="H138" s="43">
        <v>113</v>
      </c>
      <c r="I138" s="45">
        <f>I139</f>
        <v>0</v>
      </c>
      <c r="J138" s="45">
        <f>J139</f>
        <v>0</v>
      </c>
      <c r="K138" s="45">
        <f>K139</f>
        <v>0</v>
      </c>
      <c r="L138" s="45">
        <f>L139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/>
      <c r="G139" s="56" t="s">
        <v>110</v>
      </c>
      <c r="H139" s="43">
        <v>114</v>
      </c>
      <c r="I139" s="45">
        <f>SUM(I140)</f>
        <v>0</v>
      </c>
      <c r="J139" s="45">
        <f>SUM(J140)</f>
        <v>0</v>
      </c>
      <c r="K139" s="45">
        <f>SUM(K140)</f>
        <v>0</v>
      </c>
      <c r="L139" s="45">
        <f>SUM(L140)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>
        <v>1</v>
      </c>
      <c r="G140" s="56" t="s">
        <v>110</v>
      </c>
      <c r="H140" s="43">
        <v>115</v>
      </c>
      <c r="I140" s="60">
        <v>0</v>
      </c>
      <c r="J140" s="60">
        <v>0</v>
      </c>
      <c r="K140" s="60">
        <v>0</v>
      </c>
      <c r="L140" s="60">
        <v>0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/>
      <c r="E141" s="55"/>
      <c r="F141" s="57"/>
      <c r="G141" s="56" t="s">
        <v>111</v>
      </c>
      <c r="H141" s="43">
        <v>116</v>
      </c>
      <c r="I141" s="45">
        <f t="shared" ref="I141:L142" si="15">I142</f>
        <v>100</v>
      </c>
      <c r="J141" s="84">
        <f t="shared" si="15"/>
        <v>100</v>
      </c>
      <c r="K141" s="45">
        <f t="shared" si="15"/>
        <v>100</v>
      </c>
      <c r="L141" s="44">
        <f t="shared" si="15"/>
        <v>100</v>
      </c>
    </row>
    <row r="142" spans="1:12" ht="14.4" hidden="1" customHeight="1">
      <c r="A142" s="66">
        <v>2</v>
      </c>
      <c r="B142" s="75">
        <v>7</v>
      </c>
      <c r="C142" s="99">
        <v>3</v>
      </c>
      <c r="D142" s="75">
        <v>1</v>
      </c>
      <c r="E142" s="76"/>
      <c r="F142" s="77"/>
      <c r="G142" s="78" t="s">
        <v>111</v>
      </c>
      <c r="H142" s="43">
        <v>117</v>
      </c>
      <c r="I142" s="72">
        <f t="shared" si="15"/>
        <v>100</v>
      </c>
      <c r="J142" s="97">
        <f t="shared" si="15"/>
        <v>100</v>
      </c>
      <c r="K142" s="72">
        <f t="shared" si="15"/>
        <v>100</v>
      </c>
      <c r="L142" s="71">
        <f t="shared" si="15"/>
        <v>100</v>
      </c>
    </row>
    <row r="143" spans="1:12" ht="14.4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/>
      <c r="G143" s="56" t="s">
        <v>111</v>
      </c>
      <c r="H143" s="43">
        <v>118</v>
      </c>
      <c r="I143" s="45">
        <f>SUM(I144:I145)</f>
        <v>100</v>
      </c>
      <c r="J143" s="84">
        <f>SUM(J144:J145)</f>
        <v>100</v>
      </c>
      <c r="K143" s="45">
        <f>SUM(K144:K145)</f>
        <v>100</v>
      </c>
      <c r="L143" s="44">
        <f>SUM(L144:L145)</f>
        <v>100</v>
      </c>
    </row>
    <row r="144" spans="1:12">
      <c r="A144" s="74">
        <v>2</v>
      </c>
      <c r="B144" s="49">
        <v>7</v>
      </c>
      <c r="C144" s="74">
        <v>3</v>
      </c>
      <c r="D144" s="49">
        <v>1</v>
      </c>
      <c r="E144" s="47">
        <v>1</v>
      </c>
      <c r="F144" s="50">
        <v>1</v>
      </c>
      <c r="G144" s="48" t="s">
        <v>112</v>
      </c>
      <c r="H144" s="43">
        <v>119</v>
      </c>
      <c r="I144" s="98">
        <v>100</v>
      </c>
      <c r="J144" s="98">
        <v>100</v>
      </c>
      <c r="K144" s="98">
        <v>100</v>
      </c>
      <c r="L144" s="98">
        <v>100</v>
      </c>
    </row>
    <row r="145" spans="1:12" ht="16.5" hidden="1" customHeight="1">
      <c r="A145" s="58">
        <v>2</v>
      </c>
      <c r="B145" s="54">
        <v>7</v>
      </c>
      <c r="C145" s="58">
        <v>3</v>
      </c>
      <c r="D145" s="54">
        <v>1</v>
      </c>
      <c r="E145" s="55">
        <v>1</v>
      </c>
      <c r="F145" s="57">
        <v>2</v>
      </c>
      <c r="G145" s="56" t="s">
        <v>113</v>
      </c>
      <c r="H145" s="43">
        <v>120</v>
      </c>
      <c r="I145" s="60">
        <v>0</v>
      </c>
      <c r="J145" s="61">
        <v>0</v>
      </c>
      <c r="K145" s="61">
        <v>0</v>
      </c>
      <c r="L145" s="61">
        <v>0</v>
      </c>
    </row>
    <row r="146" spans="1:12" ht="15" hidden="1" customHeight="1">
      <c r="A146" s="87">
        <v>2</v>
      </c>
      <c r="B146" s="87">
        <v>8</v>
      </c>
      <c r="C146" s="39"/>
      <c r="D146" s="63"/>
      <c r="E146" s="46"/>
      <c r="F146" s="100"/>
      <c r="G146" s="51" t="s">
        <v>114</v>
      </c>
      <c r="H146" s="43">
        <v>121</v>
      </c>
      <c r="I146" s="65">
        <f>I147</f>
        <v>0</v>
      </c>
      <c r="J146" s="85">
        <f>J147</f>
        <v>0</v>
      </c>
      <c r="K146" s="65">
        <f>K147</f>
        <v>0</v>
      </c>
      <c r="L146" s="64">
        <f>L147</f>
        <v>0</v>
      </c>
    </row>
    <row r="147" spans="1:12" ht="14.25" hidden="1" customHeight="1">
      <c r="A147" s="66">
        <v>2</v>
      </c>
      <c r="B147" s="66">
        <v>8</v>
      </c>
      <c r="C147" s="66">
        <v>1</v>
      </c>
      <c r="D147" s="67"/>
      <c r="E147" s="68"/>
      <c r="F147" s="70"/>
      <c r="G147" s="48" t="s">
        <v>114</v>
      </c>
      <c r="H147" s="43">
        <v>122</v>
      </c>
      <c r="I147" s="65">
        <f>I148+I153</f>
        <v>0</v>
      </c>
      <c r="J147" s="85">
        <f>J148+J153</f>
        <v>0</v>
      </c>
      <c r="K147" s="65">
        <f>K148+K153</f>
        <v>0</v>
      </c>
      <c r="L147" s="64">
        <f>L148+L153</f>
        <v>0</v>
      </c>
    </row>
    <row r="148" spans="1:12" ht="13.5" hidden="1" customHeight="1">
      <c r="A148" s="58">
        <v>2</v>
      </c>
      <c r="B148" s="54">
        <v>8</v>
      </c>
      <c r="C148" s="56">
        <v>1</v>
      </c>
      <c r="D148" s="54">
        <v>1</v>
      </c>
      <c r="E148" s="55"/>
      <c r="F148" s="57"/>
      <c r="G148" s="56" t="s">
        <v>115</v>
      </c>
      <c r="H148" s="43">
        <v>123</v>
      </c>
      <c r="I148" s="45">
        <f>I149</f>
        <v>0</v>
      </c>
      <c r="J148" s="84">
        <f>J149</f>
        <v>0</v>
      </c>
      <c r="K148" s="45">
        <f>K149</f>
        <v>0</v>
      </c>
      <c r="L148" s="44">
        <f>L149</f>
        <v>0</v>
      </c>
    </row>
    <row r="149" spans="1:12" ht="13.5" hidden="1" customHeight="1">
      <c r="A149" s="58">
        <v>2</v>
      </c>
      <c r="B149" s="54">
        <v>8</v>
      </c>
      <c r="C149" s="48">
        <v>1</v>
      </c>
      <c r="D149" s="49">
        <v>1</v>
      </c>
      <c r="E149" s="47">
        <v>1</v>
      </c>
      <c r="F149" s="50"/>
      <c r="G149" s="56" t="s">
        <v>115</v>
      </c>
      <c r="H149" s="43">
        <v>124</v>
      </c>
      <c r="I149" s="65">
        <f>SUM(I150:I152)</f>
        <v>0</v>
      </c>
      <c r="J149" s="65">
        <f>SUM(J150:J152)</f>
        <v>0</v>
      </c>
      <c r="K149" s="65">
        <f>SUM(K150:K152)</f>
        <v>0</v>
      </c>
      <c r="L149" s="65">
        <f>SUM(L150:L152)</f>
        <v>0</v>
      </c>
    </row>
    <row r="150" spans="1:12" ht="13.5" hidden="1" customHeight="1">
      <c r="A150" s="54">
        <v>2</v>
      </c>
      <c r="B150" s="49">
        <v>8</v>
      </c>
      <c r="C150" s="56">
        <v>1</v>
      </c>
      <c r="D150" s="54">
        <v>1</v>
      </c>
      <c r="E150" s="55">
        <v>1</v>
      </c>
      <c r="F150" s="57">
        <v>1</v>
      </c>
      <c r="G150" s="56" t="s">
        <v>116</v>
      </c>
      <c r="H150" s="43">
        <v>125</v>
      </c>
      <c r="I150" s="60">
        <v>0</v>
      </c>
      <c r="J150" s="60">
        <v>0</v>
      </c>
      <c r="K150" s="60">
        <v>0</v>
      </c>
      <c r="L150" s="60">
        <v>0</v>
      </c>
    </row>
    <row r="151" spans="1:12" ht="15.75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2</v>
      </c>
      <c r="G151" s="78" t="s">
        <v>117</v>
      </c>
      <c r="H151" s="43">
        <v>126</v>
      </c>
      <c r="I151" s="101">
        <v>0</v>
      </c>
      <c r="J151" s="101">
        <v>0</v>
      </c>
      <c r="K151" s="101">
        <v>0</v>
      </c>
      <c r="L151" s="101">
        <v>0</v>
      </c>
    </row>
    <row r="152" spans="1:12" ht="14.4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3</v>
      </c>
      <c r="G152" s="78" t="s">
        <v>118</v>
      </c>
      <c r="H152" s="43">
        <v>127</v>
      </c>
      <c r="I152" s="101">
        <v>0</v>
      </c>
      <c r="J152" s="102">
        <v>0</v>
      </c>
      <c r="K152" s="101">
        <v>0</v>
      </c>
      <c r="L152" s="79">
        <v>0</v>
      </c>
    </row>
    <row r="153" spans="1:12" ht="15" hidden="1" customHeight="1">
      <c r="A153" s="58">
        <v>2</v>
      </c>
      <c r="B153" s="54">
        <v>8</v>
      </c>
      <c r="C153" s="56">
        <v>1</v>
      </c>
      <c r="D153" s="54">
        <v>2</v>
      </c>
      <c r="E153" s="55"/>
      <c r="F153" s="57"/>
      <c r="G153" s="56" t="s">
        <v>119</v>
      </c>
      <c r="H153" s="43">
        <v>128</v>
      </c>
      <c r="I153" s="45">
        <f t="shared" ref="I153:L154" si="16">I154</f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58">
        <v>2</v>
      </c>
      <c r="B154" s="54">
        <v>8</v>
      </c>
      <c r="C154" s="56">
        <v>1</v>
      </c>
      <c r="D154" s="54">
        <v>2</v>
      </c>
      <c r="E154" s="55">
        <v>1</v>
      </c>
      <c r="F154" s="57"/>
      <c r="G154" s="56" t="s">
        <v>119</v>
      </c>
      <c r="H154" s="43">
        <v>129</v>
      </c>
      <c r="I154" s="45">
        <f t="shared" si="16"/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66">
        <v>2</v>
      </c>
      <c r="B155" s="67">
        <v>8</v>
      </c>
      <c r="C155" s="69">
        <v>1</v>
      </c>
      <c r="D155" s="67">
        <v>2</v>
      </c>
      <c r="E155" s="68">
        <v>1</v>
      </c>
      <c r="F155" s="70">
        <v>1</v>
      </c>
      <c r="G155" s="56" t="s">
        <v>119</v>
      </c>
      <c r="H155" s="43">
        <v>130</v>
      </c>
      <c r="I155" s="103">
        <v>0</v>
      </c>
      <c r="J155" s="61">
        <v>0</v>
      </c>
      <c r="K155" s="61">
        <v>0</v>
      </c>
      <c r="L155" s="61">
        <v>0</v>
      </c>
    </row>
    <row r="156" spans="1:12" ht="39.75" hidden="1" customHeight="1">
      <c r="A156" s="87">
        <v>2</v>
      </c>
      <c r="B156" s="39">
        <v>9</v>
      </c>
      <c r="C156" s="41"/>
      <c r="D156" s="39"/>
      <c r="E156" s="40"/>
      <c r="F156" s="42"/>
      <c r="G156" s="41" t="s">
        <v>120</v>
      </c>
      <c r="H156" s="43">
        <v>131</v>
      </c>
      <c r="I156" s="45">
        <f>I157+I161</f>
        <v>0</v>
      </c>
      <c r="J156" s="84">
        <f>J157+J161</f>
        <v>0</v>
      </c>
      <c r="K156" s="45">
        <f>K157+K161</f>
        <v>0</v>
      </c>
      <c r="L156" s="44">
        <f>L157+L161</f>
        <v>0</v>
      </c>
    </row>
    <row r="157" spans="1:12" s="69" customFormat="1" ht="39" hidden="1" customHeight="1">
      <c r="A157" s="58">
        <v>2</v>
      </c>
      <c r="B157" s="54">
        <v>9</v>
      </c>
      <c r="C157" s="56">
        <v>1</v>
      </c>
      <c r="D157" s="54"/>
      <c r="E157" s="55"/>
      <c r="F157" s="57"/>
      <c r="G157" s="56" t="s">
        <v>121</v>
      </c>
      <c r="H157" s="43">
        <v>132</v>
      </c>
      <c r="I157" s="45">
        <f t="shared" ref="I157:L159" si="17">I158</f>
        <v>0</v>
      </c>
      <c r="J157" s="84">
        <f t="shared" si="17"/>
        <v>0</v>
      </c>
      <c r="K157" s="45">
        <f t="shared" si="17"/>
        <v>0</v>
      </c>
      <c r="L157" s="44">
        <f t="shared" si="17"/>
        <v>0</v>
      </c>
    </row>
    <row r="158" spans="1:12" ht="42.75" hidden="1" customHeight="1">
      <c r="A158" s="74">
        <v>2</v>
      </c>
      <c r="B158" s="49">
        <v>9</v>
      </c>
      <c r="C158" s="48">
        <v>1</v>
      </c>
      <c r="D158" s="49">
        <v>1</v>
      </c>
      <c r="E158" s="47"/>
      <c r="F158" s="50"/>
      <c r="G158" s="56" t="s">
        <v>122</v>
      </c>
      <c r="H158" s="43">
        <v>133</v>
      </c>
      <c r="I158" s="65">
        <f t="shared" si="17"/>
        <v>0</v>
      </c>
      <c r="J158" s="85">
        <f t="shared" si="17"/>
        <v>0</v>
      </c>
      <c r="K158" s="65">
        <f t="shared" si="17"/>
        <v>0</v>
      </c>
      <c r="L158" s="64">
        <f t="shared" si="17"/>
        <v>0</v>
      </c>
    </row>
    <row r="159" spans="1:12" ht="38.25" hidden="1" customHeight="1">
      <c r="A159" s="58">
        <v>2</v>
      </c>
      <c r="B159" s="54">
        <v>9</v>
      </c>
      <c r="C159" s="58">
        <v>1</v>
      </c>
      <c r="D159" s="54">
        <v>1</v>
      </c>
      <c r="E159" s="55">
        <v>1</v>
      </c>
      <c r="F159" s="57"/>
      <c r="G159" s="56" t="s">
        <v>122</v>
      </c>
      <c r="H159" s="43">
        <v>134</v>
      </c>
      <c r="I159" s="45">
        <f t="shared" si="17"/>
        <v>0</v>
      </c>
      <c r="J159" s="84">
        <f t="shared" si="17"/>
        <v>0</v>
      </c>
      <c r="K159" s="45">
        <f t="shared" si="17"/>
        <v>0</v>
      </c>
      <c r="L159" s="44">
        <f t="shared" si="17"/>
        <v>0</v>
      </c>
    </row>
    <row r="160" spans="1:12" ht="38.25" hidden="1" customHeight="1">
      <c r="A160" s="74">
        <v>2</v>
      </c>
      <c r="B160" s="49">
        <v>9</v>
      </c>
      <c r="C160" s="49">
        <v>1</v>
      </c>
      <c r="D160" s="49">
        <v>1</v>
      </c>
      <c r="E160" s="47">
        <v>1</v>
      </c>
      <c r="F160" s="50">
        <v>1</v>
      </c>
      <c r="G160" s="56" t="s">
        <v>122</v>
      </c>
      <c r="H160" s="43">
        <v>135</v>
      </c>
      <c r="I160" s="98">
        <v>0</v>
      </c>
      <c r="J160" s="98">
        <v>0</v>
      </c>
      <c r="K160" s="98">
        <v>0</v>
      </c>
      <c r="L160" s="98">
        <v>0</v>
      </c>
    </row>
    <row r="161" spans="1:12" ht="41.25" hidden="1" customHeight="1">
      <c r="A161" s="58">
        <v>2</v>
      </c>
      <c r="B161" s="54">
        <v>9</v>
      </c>
      <c r="C161" s="54">
        <v>2</v>
      </c>
      <c r="D161" s="54"/>
      <c r="E161" s="55"/>
      <c r="F161" s="57"/>
      <c r="G161" s="56" t="s">
        <v>123</v>
      </c>
      <c r="H161" s="43">
        <v>136</v>
      </c>
      <c r="I161" s="45">
        <f>SUM(I162+I167)</f>
        <v>0</v>
      </c>
      <c r="J161" s="45">
        <f>SUM(J162+J167)</f>
        <v>0</v>
      </c>
      <c r="K161" s="45">
        <f>SUM(K162+K167)</f>
        <v>0</v>
      </c>
      <c r="L161" s="45">
        <f>SUM(L162+L167)</f>
        <v>0</v>
      </c>
    </row>
    <row r="162" spans="1:12" ht="44.25" hidden="1" customHeight="1">
      <c r="A162" s="58">
        <v>2</v>
      </c>
      <c r="B162" s="54">
        <v>9</v>
      </c>
      <c r="C162" s="54">
        <v>2</v>
      </c>
      <c r="D162" s="49">
        <v>1</v>
      </c>
      <c r="E162" s="47"/>
      <c r="F162" s="50"/>
      <c r="G162" s="48" t="s">
        <v>124</v>
      </c>
      <c r="H162" s="43">
        <v>137</v>
      </c>
      <c r="I162" s="65">
        <f>I163</f>
        <v>0</v>
      </c>
      <c r="J162" s="85">
        <f>J163</f>
        <v>0</v>
      </c>
      <c r="K162" s="65">
        <f>K163</f>
        <v>0</v>
      </c>
      <c r="L162" s="64">
        <f>L163</f>
        <v>0</v>
      </c>
    </row>
    <row r="163" spans="1:12" ht="40.5" hidden="1" customHeight="1">
      <c r="A163" s="74">
        <v>2</v>
      </c>
      <c r="B163" s="49">
        <v>9</v>
      </c>
      <c r="C163" s="49">
        <v>2</v>
      </c>
      <c r="D163" s="54">
        <v>1</v>
      </c>
      <c r="E163" s="55">
        <v>1</v>
      </c>
      <c r="F163" s="57"/>
      <c r="G163" s="48" t="s">
        <v>125</v>
      </c>
      <c r="H163" s="43">
        <v>138</v>
      </c>
      <c r="I163" s="45">
        <f>SUM(I164:I166)</f>
        <v>0</v>
      </c>
      <c r="J163" s="84">
        <f>SUM(J164:J166)</f>
        <v>0</v>
      </c>
      <c r="K163" s="45">
        <f>SUM(K164:K166)</f>
        <v>0</v>
      </c>
      <c r="L163" s="44">
        <f>SUM(L164:L166)</f>
        <v>0</v>
      </c>
    </row>
    <row r="164" spans="1:12" ht="53.25" hidden="1" customHeight="1">
      <c r="A164" s="66">
        <v>2</v>
      </c>
      <c r="B164" s="75">
        <v>9</v>
      </c>
      <c r="C164" s="75">
        <v>2</v>
      </c>
      <c r="D164" s="75">
        <v>1</v>
      </c>
      <c r="E164" s="76">
        <v>1</v>
      </c>
      <c r="F164" s="77">
        <v>1</v>
      </c>
      <c r="G164" s="48" t="s">
        <v>126</v>
      </c>
      <c r="H164" s="43">
        <v>139</v>
      </c>
      <c r="I164" s="101">
        <v>0</v>
      </c>
      <c r="J164" s="59">
        <v>0</v>
      </c>
      <c r="K164" s="59">
        <v>0</v>
      </c>
      <c r="L164" s="59">
        <v>0</v>
      </c>
    </row>
    <row r="165" spans="1:12" ht="51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2</v>
      </c>
      <c r="G165" s="48" t="s">
        <v>127</v>
      </c>
      <c r="H165" s="43">
        <v>140</v>
      </c>
      <c r="I165" s="60">
        <v>0</v>
      </c>
      <c r="J165" s="104">
        <v>0</v>
      </c>
      <c r="K165" s="104">
        <v>0</v>
      </c>
      <c r="L165" s="104">
        <v>0</v>
      </c>
    </row>
    <row r="166" spans="1:12" ht="54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3</v>
      </c>
      <c r="G166" s="48" t="s">
        <v>128</v>
      </c>
      <c r="H166" s="43">
        <v>141</v>
      </c>
      <c r="I166" s="60">
        <v>0</v>
      </c>
      <c r="J166" s="60">
        <v>0</v>
      </c>
      <c r="K166" s="60">
        <v>0</v>
      </c>
      <c r="L166" s="60">
        <v>0</v>
      </c>
    </row>
    <row r="167" spans="1:12" ht="39" hidden="1" customHeight="1">
      <c r="A167" s="105">
        <v>2</v>
      </c>
      <c r="B167" s="105">
        <v>9</v>
      </c>
      <c r="C167" s="105">
        <v>2</v>
      </c>
      <c r="D167" s="105">
        <v>2</v>
      </c>
      <c r="E167" s="105"/>
      <c r="F167" s="105"/>
      <c r="G167" s="56" t="s">
        <v>129</v>
      </c>
      <c r="H167" s="43">
        <v>142</v>
      </c>
      <c r="I167" s="45">
        <f>I168</f>
        <v>0</v>
      </c>
      <c r="J167" s="84">
        <f>J168</f>
        <v>0</v>
      </c>
      <c r="K167" s="45">
        <f>K168</f>
        <v>0</v>
      </c>
      <c r="L167" s="44">
        <f>L168</f>
        <v>0</v>
      </c>
    </row>
    <row r="168" spans="1:12" ht="43.5" hidden="1" customHeight="1">
      <c r="A168" s="58">
        <v>2</v>
      </c>
      <c r="B168" s="54">
        <v>9</v>
      </c>
      <c r="C168" s="54">
        <v>2</v>
      </c>
      <c r="D168" s="54">
        <v>2</v>
      </c>
      <c r="E168" s="55">
        <v>1</v>
      </c>
      <c r="F168" s="57"/>
      <c r="G168" s="48" t="s">
        <v>130</v>
      </c>
      <c r="H168" s="43">
        <v>143</v>
      </c>
      <c r="I168" s="65">
        <f>SUM(I169:I171)</f>
        <v>0</v>
      </c>
      <c r="J168" s="65">
        <f>SUM(J169:J171)</f>
        <v>0</v>
      </c>
      <c r="K168" s="65">
        <f>SUM(K169:K171)</f>
        <v>0</v>
      </c>
      <c r="L168" s="65">
        <f>SUM(L169:L171)</f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2</v>
      </c>
      <c r="E169" s="54">
        <v>1</v>
      </c>
      <c r="F169" s="57">
        <v>1</v>
      </c>
      <c r="G169" s="106" t="s">
        <v>131</v>
      </c>
      <c r="H169" s="43">
        <v>144</v>
      </c>
      <c r="I169" s="60">
        <v>0</v>
      </c>
      <c r="J169" s="59">
        <v>0</v>
      </c>
      <c r="K169" s="59">
        <v>0</v>
      </c>
      <c r="L169" s="59">
        <v>0</v>
      </c>
    </row>
    <row r="170" spans="1:12" ht="54" hidden="1" customHeight="1">
      <c r="A170" s="67">
        <v>2</v>
      </c>
      <c r="B170" s="69">
        <v>9</v>
      </c>
      <c r="C170" s="67">
        <v>2</v>
      </c>
      <c r="D170" s="68">
        <v>2</v>
      </c>
      <c r="E170" s="68">
        <v>1</v>
      </c>
      <c r="F170" s="70">
        <v>2</v>
      </c>
      <c r="G170" s="69" t="s">
        <v>132</v>
      </c>
      <c r="H170" s="43">
        <v>145</v>
      </c>
      <c r="I170" s="59">
        <v>0</v>
      </c>
      <c r="J170" s="61">
        <v>0</v>
      </c>
      <c r="K170" s="61">
        <v>0</v>
      </c>
      <c r="L170" s="61">
        <v>0</v>
      </c>
    </row>
    <row r="171" spans="1:12" ht="54" hidden="1" customHeight="1">
      <c r="A171" s="54">
        <v>2</v>
      </c>
      <c r="B171" s="78">
        <v>9</v>
      </c>
      <c r="C171" s="75">
        <v>2</v>
      </c>
      <c r="D171" s="76">
        <v>2</v>
      </c>
      <c r="E171" s="76">
        <v>1</v>
      </c>
      <c r="F171" s="77">
        <v>3</v>
      </c>
      <c r="G171" s="78" t="s">
        <v>133</v>
      </c>
      <c r="H171" s="43">
        <v>146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26.25" hidden="1" customHeight="1">
      <c r="A172" s="67">
        <v>3</v>
      </c>
      <c r="B172" s="68">
        <v>1</v>
      </c>
      <c r="C172" s="68">
        <v>2</v>
      </c>
      <c r="D172" s="68"/>
      <c r="E172" s="68"/>
      <c r="F172" s="70"/>
      <c r="G172" s="69" t="s">
        <v>152</v>
      </c>
      <c r="H172" s="43">
        <v>171</v>
      </c>
      <c r="I172" s="44">
        <f t="shared" ref="I172:L173" si="18">I173</f>
        <v>0</v>
      </c>
      <c r="J172" s="86">
        <f t="shared" si="18"/>
        <v>0</v>
      </c>
      <c r="K172" s="52">
        <f t="shared" si="18"/>
        <v>0</v>
      </c>
      <c r="L172" s="53">
        <f t="shared" si="18"/>
        <v>0</v>
      </c>
    </row>
    <row r="173" spans="1:12" ht="25.5" hidden="1" customHeight="1">
      <c r="A173" s="54">
        <v>3</v>
      </c>
      <c r="B173" s="55">
        <v>1</v>
      </c>
      <c r="C173" s="55">
        <v>2</v>
      </c>
      <c r="D173" s="55">
        <v>1</v>
      </c>
      <c r="E173" s="55"/>
      <c r="F173" s="57"/>
      <c r="G173" s="69" t="s">
        <v>152</v>
      </c>
      <c r="H173" s="43">
        <v>172</v>
      </c>
      <c r="I173" s="64">
        <f t="shared" si="18"/>
        <v>0</v>
      </c>
      <c r="J173" s="84">
        <f t="shared" si="18"/>
        <v>0</v>
      </c>
      <c r="K173" s="45">
        <f t="shared" si="18"/>
        <v>0</v>
      </c>
      <c r="L173" s="44">
        <f t="shared" si="18"/>
        <v>0</v>
      </c>
    </row>
    <row r="174" spans="1:12" ht="26.25" hidden="1" customHeight="1">
      <c r="A174" s="49">
        <v>3</v>
      </c>
      <c r="B174" s="47">
        <v>1</v>
      </c>
      <c r="C174" s="47">
        <v>2</v>
      </c>
      <c r="D174" s="47">
        <v>1</v>
      </c>
      <c r="E174" s="47">
        <v>1</v>
      </c>
      <c r="F174" s="50"/>
      <c r="G174" s="69" t="s">
        <v>152</v>
      </c>
      <c r="H174" s="43">
        <v>173</v>
      </c>
      <c r="I174" s="44">
        <f>SUM(I175:I178)</f>
        <v>0</v>
      </c>
      <c r="J174" s="85">
        <f>SUM(J175:J178)</f>
        <v>0</v>
      </c>
      <c r="K174" s="65">
        <f>SUM(K175:K178)</f>
        <v>0</v>
      </c>
      <c r="L174" s="64">
        <f>SUM(L175:L178)</f>
        <v>0</v>
      </c>
    </row>
    <row r="175" spans="1:12" ht="41.25" hidden="1" customHeight="1">
      <c r="A175" s="54">
        <v>3</v>
      </c>
      <c r="B175" s="55">
        <v>1</v>
      </c>
      <c r="C175" s="55">
        <v>2</v>
      </c>
      <c r="D175" s="55">
        <v>1</v>
      </c>
      <c r="E175" s="55">
        <v>1</v>
      </c>
      <c r="F175" s="57">
        <v>2</v>
      </c>
      <c r="G175" s="56" t="s">
        <v>153</v>
      </c>
      <c r="H175" s="43">
        <v>174</v>
      </c>
      <c r="I175" s="61">
        <v>0</v>
      </c>
      <c r="J175" s="61">
        <v>0</v>
      </c>
      <c r="K175" s="61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3</v>
      </c>
      <c r="G176" s="56" t="s">
        <v>154</v>
      </c>
      <c r="H176" s="43">
        <v>175</v>
      </c>
      <c r="I176" s="61">
        <v>0</v>
      </c>
      <c r="J176" s="61">
        <v>0</v>
      </c>
      <c r="K176" s="61">
        <v>0</v>
      </c>
      <c r="L176" s="61">
        <v>0</v>
      </c>
    </row>
    <row r="177" spans="1:16" ht="18.7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4</v>
      </c>
      <c r="G177" s="56" t="s">
        <v>155</v>
      </c>
      <c r="H177" s="43">
        <v>176</v>
      </c>
      <c r="I177" s="61">
        <v>0</v>
      </c>
      <c r="J177" s="61">
        <v>0</v>
      </c>
      <c r="K177" s="61">
        <v>0</v>
      </c>
      <c r="L177" s="61">
        <v>0</v>
      </c>
    </row>
    <row r="178" spans="1:16" ht="17.25" hidden="1" customHeight="1">
      <c r="A178" s="67">
        <v>3</v>
      </c>
      <c r="B178" s="76">
        <v>1</v>
      </c>
      <c r="C178" s="76">
        <v>2</v>
      </c>
      <c r="D178" s="75">
        <v>1</v>
      </c>
      <c r="E178" s="76">
        <v>1</v>
      </c>
      <c r="F178" s="77">
        <v>5</v>
      </c>
      <c r="G178" s="78" t="s">
        <v>156</v>
      </c>
      <c r="H178" s="43">
        <v>177</v>
      </c>
      <c r="I178" s="61">
        <v>0</v>
      </c>
      <c r="J178" s="61">
        <v>0</v>
      </c>
      <c r="K178" s="61">
        <v>0</v>
      </c>
      <c r="L178" s="104">
        <v>0</v>
      </c>
    </row>
    <row r="179" spans="1:16" ht="15" hidden="1" customHeight="1">
      <c r="A179" s="54">
        <v>3</v>
      </c>
      <c r="B179" s="55">
        <v>1</v>
      </c>
      <c r="C179" s="55">
        <v>3</v>
      </c>
      <c r="D179" s="54"/>
      <c r="E179" s="55"/>
      <c r="F179" s="57"/>
      <c r="G179" s="56" t="s">
        <v>157</v>
      </c>
      <c r="H179" s="43">
        <v>178</v>
      </c>
      <c r="I179" s="44">
        <f>SUM(I180+I183)</f>
        <v>0</v>
      </c>
      <c r="J179" s="84">
        <f>SUM(J180+J183)</f>
        <v>0</v>
      </c>
      <c r="K179" s="45">
        <f>SUM(K180+K183)</f>
        <v>0</v>
      </c>
      <c r="L179" s="44">
        <f>SUM(L180+L183)</f>
        <v>0</v>
      </c>
    </row>
    <row r="180" spans="1:16" ht="27.75" hidden="1" customHeight="1">
      <c r="A180" s="49">
        <v>3</v>
      </c>
      <c r="B180" s="47">
        <v>1</v>
      </c>
      <c r="C180" s="47">
        <v>3</v>
      </c>
      <c r="D180" s="49">
        <v>1</v>
      </c>
      <c r="E180" s="54"/>
      <c r="F180" s="50"/>
      <c r="G180" s="48" t="s">
        <v>158</v>
      </c>
      <c r="H180" s="43">
        <v>179</v>
      </c>
      <c r="I180" s="64">
        <f t="shared" ref="I180:L181" si="19">I181</f>
        <v>0</v>
      </c>
      <c r="J180" s="85">
        <f t="shared" si="19"/>
        <v>0</v>
      </c>
      <c r="K180" s="65">
        <f t="shared" si="19"/>
        <v>0</v>
      </c>
      <c r="L180" s="64">
        <f t="shared" si="19"/>
        <v>0</v>
      </c>
    </row>
    <row r="181" spans="1:16" ht="30.75" hidden="1" customHeight="1">
      <c r="A181" s="54">
        <v>3</v>
      </c>
      <c r="B181" s="55">
        <v>1</v>
      </c>
      <c r="C181" s="55">
        <v>3</v>
      </c>
      <c r="D181" s="54">
        <v>1</v>
      </c>
      <c r="E181" s="54">
        <v>1</v>
      </c>
      <c r="F181" s="57"/>
      <c r="G181" s="48" t="s">
        <v>158</v>
      </c>
      <c r="H181" s="43">
        <v>180</v>
      </c>
      <c r="I181" s="44">
        <f t="shared" si="19"/>
        <v>0</v>
      </c>
      <c r="J181" s="84">
        <f t="shared" si="19"/>
        <v>0</v>
      </c>
      <c r="K181" s="45">
        <f t="shared" si="19"/>
        <v>0</v>
      </c>
      <c r="L181" s="44">
        <f t="shared" si="19"/>
        <v>0</v>
      </c>
    </row>
    <row r="182" spans="1:16" ht="27.75" hidden="1" customHeight="1">
      <c r="A182" s="54">
        <v>3</v>
      </c>
      <c r="B182" s="56">
        <v>1</v>
      </c>
      <c r="C182" s="54">
        <v>3</v>
      </c>
      <c r="D182" s="55">
        <v>1</v>
      </c>
      <c r="E182" s="55">
        <v>1</v>
      </c>
      <c r="F182" s="57">
        <v>1</v>
      </c>
      <c r="G182" s="48" t="s">
        <v>158</v>
      </c>
      <c r="H182" s="43">
        <v>181</v>
      </c>
      <c r="I182" s="104">
        <v>0</v>
      </c>
      <c r="J182" s="104">
        <v>0</v>
      </c>
      <c r="K182" s="104">
        <v>0</v>
      </c>
      <c r="L182" s="104">
        <v>0</v>
      </c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/>
      <c r="F183" s="57"/>
      <c r="G183" s="56" t="s">
        <v>159</v>
      </c>
      <c r="H183" s="43">
        <v>182</v>
      </c>
      <c r="I183" s="44">
        <f>I184</f>
        <v>0</v>
      </c>
      <c r="J183" s="84">
        <f>J184</f>
        <v>0</v>
      </c>
      <c r="K183" s="45">
        <f>K184</f>
        <v>0</v>
      </c>
      <c r="L183" s="44">
        <f>L184</f>
        <v>0</v>
      </c>
    </row>
    <row r="184" spans="1:16" ht="15.75" hidden="1" customHeight="1">
      <c r="A184" s="49">
        <v>3</v>
      </c>
      <c r="B184" s="48">
        <v>1</v>
      </c>
      <c r="C184" s="49">
        <v>3</v>
      </c>
      <c r="D184" s="47">
        <v>2</v>
      </c>
      <c r="E184" s="47">
        <v>1</v>
      </c>
      <c r="F184" s="50"/>
      <c r="G184" s="56" t="s">
        <v>159</v>
      </c>
      <c r="H184" s="43">
        <v>183</v>
      </c>
      <c r="I184" s="44">
        <f>SUM(I185:I190)</f>
        <v>0</v>
      </c>
      <c r="J184" s="44">
        <f>SUM(J185:J190)</f>
        <v>0</v>
      </c>
      <c r="K184" s="44">
        <f>SUM(K185:K190)</f>
        <v>0</v>
      </c>
      <c r="L184" s="44">
        <f>SUM(L185:L190)</f>
        <v>0</v>
      </c>
      <c r="M184" s="140"/>
      <c r="N184" s="140"/>
      <c r="O184" s="140"/>
      <c r="P184" s="140"/>
    </row>
    <row r="185" spans="1:16" ht="1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1</v>
      </c>
      <c r="G185" s="56" t="s">
        <v>160</v>
      </c>
      <c r="H185" s="43">
        <v>184</v>
      </c>
      <c r="I185" s="61">
        <v>0</v>
      </c>
      <c r="J185" s="61">
        <v>0</v>
      </c>
      <c r="K185" s="61">
        <v>0</v>
      </c>
      <c r="L185" s="104">
        <v>0</v>
      </c>
    </row>
    <row r="186" spans="1:16" ht="26.2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2</v>
      </c>
      <c r="G186" s="56" t="s">
        <v>161</v>
      </c>
      <c r="H186" s="43">
        <v>185</v>
      </c>
      <c r="I186" s="61">
        <v>0</v>
      </c>
      <c r="J186" s="61">
        <v>0</v>
      </c>
      <c r="K186" s="61">
        <v>0</v>
      </c>
      <c r="L186" s="61">
        <v>0</v>
      </c>
    </row>
    <row r="187" spans="1:16" ht="16.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3</v>
      </c>
      <c r="G187" s="56" t="s">
        <v>162</v>
      </c>
      <c r="H187" s="43">
        <v>186</v>
      </c>
      <c r="I187" s="61">
        <v>0</v>
      </c>
      <c r="J187" s="61">
        <v>0</v>
      </c>
      <c r="K187" s="61">
        <v>0</v>
      </c>
      <c r="L187" s="61">
        <v>0</v>
      </c>
    </row>
    <row r="188" spans="1:16" ht="27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4</v>
      </c>
      <c r="G188" s="56" t="s">
        <v>163</v>
      </c>
      <c r="H188" s="43">
        <v>187</v>
      </c>
      <c r="I188" s="61">
        <v>0</v>
      </c>
      <c r="J188" s="61">
        <v>0</v>
      </c>
      <c r="K188" s="61">
        <v>0</v>
      </c>
      <c r="L188" s="104">
        <v>0</v>
      </c>
    </row>
    <row r="189" spans="1:16" ht="15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5</v>
      </c>
      <c r="G189" s="48" t="s">
        <v>164</v>
      </c>
      <c r="H189" s="43">
        <v>188</v>
      </c>
      <c r="I189" s="61">
        <v>0</v>
      </c>
      <c r="J189" s="61">
        <v>0</v>
      </c>
      <c r="K189" s="61">
        <v>0</v>
      </c>
      <c r="L189" s="61">
        <v>0</v>
      </c>
    </row>
    <row r="190" spans="1:16" ht="13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6</v>
      </c>
      <c r="G190" s="48" t="s">
        <v>159</v>
      </c>
      <c r="H190" s="43">
        <v>189</v>
      </c>
      <c r="I190" s="61">
        <v>0</v>
      </c>
      <c r="J190" s="61">
        <v>0</v>
      </c>
      <c r="K190" s="61">
        <v>0</v>
      </c>
      <c r="L190" s="104">
        <v>0</v>
      </c>
    </row>
    <row r="191" spans="1:16" ht="27" hidden="1" customHeight="1">
      <c r="A191" s="49">
        <v>3</v>
      </c>
      <c r="B191" s="47">
        <v>1</v>
      </c>
      <c r="C191" s="47">
        <v>4</v>
      </c>
      <c r="D191" s="47"/>
      <c r="E191" s="47"/>
      <c r="F191" s="50"/>
      <c r="G191" s="48" t="s">
        <v>165</v>
      </c>
      <c r="H191" s="43">
        <v>190</v>
      </c>
      <c r="I191" s="64">
        <f t="shared" ref="I191:L193" si="20">I192</f>
        <v>0</v>
      </c>
      <c r="J191" s="85">
        <f t="shared" si="20"/>
        <v>0</v>
      </c>
      <c r="K191" s="65">
        <f t="shared" si="20"/>
        <v>0</v>
      </c>
      <c r="L191" s="65">
        <f t="shared" si="20"/>
        <v>0</v>
      </c>
    </row>
    <row r="192" spans="1:16" ht="27" hidden="1" customHeight="1">
      <c r="A192" s="67">
        <v>3</v>
      </c>
      <c r="B192" s="76">
        <v>1</v>
      </c>
      <c r="C192" s="76">
        <v>4</v>
      </c>
      <c r="D192" s="76">
        <v>1</v>
      </c>
      <c r="E192" s="76"/>
      <c r="F192" s="77"/>
      <c r="G192" s="48" t="s">
        <v>165</v>
      </c>
      <c r="H192" s="43">
        <v>191</v>
      </c>
      <c r="I192" s="71">
        <f t="shared" si="20"/>
        <v>0</v>
      </c>
      <c r="J192" s="97">
        <f t="shared" si="20"/>
        <v>0</v>
      </c>
      <c r="K192" s="72">
        <f t="shared" si="20"/>
        <v>0</v>
      </c>
      <c r="L192" s="72">
        <f t="shared" si="20"/>
        <v>0</v>
      </c>
    </row>
    <row r="193" spans="1:12" ht="27.75" hidden="1" customHeight="1">
      <c r="A193" s="54">
        <v>3</v>
      </c>
      <c r="B193" s="55">
        <v>1</v>
      </c>
      <c r="C193" s="55">
        <v>4</v>
      </c>
      <c r="D193" s="55">
        <v>1</v>
      </c>
      <c r="E193" s="55">
        <v>1</v>
      </c>
      <c r="F193" s="57"/>
      <c r="G193" s="48" t="s">
        <v>166</v>
      </c>
      <c r="H193" s="43">
        <v>192</v>
      </c>
      <c r="I193" s="44">
        <f t="shared" si="20"/>
        <v>0</v>
      </c>
      <c r="J193" s="84">
        <f t="shared" si="20"/>
        <v>0</v>
      </c>
      <c r="K193" s="45">
        <f t="shared" si="20"/>
        <v>0</v>
      </c>
      <c r="L193" s="45">
        <f t="shared" si="20"/>
        <v>0</v>
      </c>
    </row>
    <row r="194" spans="1:12" ht="27" hidden="1" customHeight="1">
      <c r="A194" s="58">
        <v>3</v>
      </c>
      <c r="B194" s="54">
        <v>1</v>
      </c>
      <c r="C194" s="55">
        <v>4</v>
      </c>
      <c r="D194" s="55">
        <v>1</v>
      </c>
      <c r="E194" s="55">
        <v>1</v>
      </c>
      <c r="F194" s="57">
        <v>1</v>
      </c>
      <c r="G194" s="48" t="s">
        <v>166</v>
      </c>
      <c r="H194" s="43">
        <v>193</v>
      </c>
      <c r="I194" s="61">
        <v>0</v>
      </c>
      <c r="J194" s="61">
        <v>0</v>
      </c>
      <c r="K194" s="61">
        <v>0</v>
      </c>
      <c r="L194" s="61">
        <v>0</v>
      </c>
    </row>
    <row r="195" spans="1:12" ht="26.25" hidden="1" customHeight="1">
      <c r="A195" s="58">
        <v>3</v>
      </c>
      <c r="B195" s="55">
        <v>1</v>
      </c>
      <c r="C195" s="55">
        <v>5</v>
      </c>
      <c r="D195" s="55"/>
      <c r="E195" s="55"/>
      <c r="F195" s="57"/>
      <c r="G195" s="56" t="s">
        <v>167</v>
      </c>
      <c r="H195" s="43">
        <v>194</v>
      </c>
      <c r="I195" s="44">
        <f t="shared" ref="I195:L196" si="21">I196</f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30" hidden="1" customHeight="1">
      <c r="A196" s="58">
        <v>3</v>
      </c>
      <c r="B196" s="55">
        <v>1</v>
      </c>
      <c r="C196" s="55">
        <v>5</v>
      </c>
      <c r="D196" s="55">
        <v>1</v>
      </c>
      <c r="E196" s="55"/>
      <c r="F196" s="57"/>
      <c r="G196" s="56" t="s">
        <v>167</v>
      </c>
      <c r="H196" s="43">
        <v>195</v>
      </c>
      <c r="I196" s="44">
        <f t="shared" si="21"/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27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/>
      <c r="G197" s="56" t="s">
        <v>167</v>
      </c>
      <c r="H197" s="43">
        <v>196</v>
      </c>
      <c r="I197" s="44">
        <f>SUM(I198:I200)</f>
        <v>0</v>
      </c>
      <c r="J197" s="44">
        <f>SUM(J198:J200)</f>
        <v>0</v>
      </c>
      <c r="K197" s="44">
        <f>SUM(K198:K200)</f>
        <v>0</v>
      </c>
      <c r="L197" s="44">
        <f>SUM(L198:L200)</f>
        <v>0</v>
      </c>
    </row>
    <row r="198" spans="1:12" ht="21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1</v>
      </c>
      <c r="G198" s="106" t="s">
        <v>168</v>
      </c>
      <c r="H198" s="43">
        <v>197</v>
      </c>
      <c r="I198" s="61">
        <v>0</v>
      </c>
      <c r="J198" s="61">
        <v>0</v>
      </c>
      <c r="K198" s="61">
        <v>0</v>
      </c>
      <c r="L198" s="61">
        <v>0</v>
      </c>
    </row>
    <row r="199" spans="1:12" ht="25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2</v>
      </c>
      <c r="G199" s="106" t="s">
        <v>169</v>
      </c>
      <c r="H199" s="43">
        <v>198</v>
      </c>
      <c r="I199" s="61">
        <v>0</v>
      </c>
      <c r="J199" s="61">
        <v>0</v>
      </c>
      <c r="K199" s="61">
        <v>0</v>
      </c>
      <c r="L199" s="61">
        <v>0</v>
      </c>
    </row>
    <row r="200" spans="1:12" ht="28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3</v>
      </c>
      <c r="G200" s="106" t="s">
        <v>170</v>
      </c>
      <c r="H200" s="43">
        <v>199</v>
      </c>
      <c r="I200" s="61">
        <v>0</v>
      </c>
      <c r="J200" s="61">
        <v>0</v>
      </c>
      <c r="K200" s="61">
        <v>0</v>
      </c>
      <c r="L200" s="61">
        <v>0</v>
      </c>
    </row>
    <row r="201" spans="1:12" s="1" customFormat="1" ht="41.25" hidden="1" customHeight="1">
      <c r="A201" s="39">
        <v>3</v>
      </c>
      <c r="B201" s="40">
        <v>2</v>
      </c>
      <c r="C201" s="40"/>
      <c r="D201" s="40"/>
      <c r="E201" s="40"/>
      <c r="F201" s="42"/>
      <c r="G201" s="41" t="s">
        <v>171</v>
      </c>
      <c r="H201" s="43">
        <v>200</v>
      </c>
      <c r="I201" s="44">
        <f>SUM(I202+I234)</f>
        <v>0</v>
      </c>
      <c r="J201" s="84">
        <f>SUM(J202+J234)</f>
        <v>0</v>
      </c>
      <c r="K201" s="45">
        <f>SUM(K202+K234)</f>
        <v>0</v>
      </c>
      <c r="L201" s="45">
        <f>SUM(L202+L234)</f>
        <v>0</v>
      </c>
    </row>
    <row r="202" spans="1:12" ht="26.25" hidden="1" customHeight="1">
      <c r="A202" s="67">
        <v>3</v>
      </c>
      <c r="B202" s="75">
        <v>2</v>
      </c>
      <c r="C202" s="76">
        <v>1</v>
      </c>
      <c r="D202" s="76"/>
      <c r="E202" s="76"/>
      <c r="F202" s="77"/>
      <c r="G202" s="78" t="s">
        <v>172</v>
      </c>
      <c r="H202" s="43">
        <v>201</v>
      </c>
      <c r="I202" s="71">
        <f>SUM(I203+I212+I216+I220+I224+I227+I230)</f>
        <v>0</v>
      </c>
      <c r="J202" s="97">
        <f>SUM(J203+J212+J216+J220+J224+J227+J230)</f>
        <v>0</v>
      </c>
      <c r="K202" s="72">
        <f>SUM(K203+K212+K216+K220+K224+K227+K230)</f>
        <v>0</v>
      </c>
      <c r="L202" s="72">
        <f>SUM(L203+L212+L216+L220+L224+L227+L230)</f>
        <v>0</v>
      </c>
    </row>
    <row r="203" spans="1:12" ht="15.75" hidden="1" customHeight="1">
      <c r="A203" s="54">
        <v>3</v>
      </c>
      <c r="B203" s="55">
        <v>2</v>
      </c>
      <c r="C203" s="55">
        <v>1</v>
      </c>
      <c r="D203" s="55">
        <v>1</v>
      </c>
      <c r="E203" s="55"/>
      <c r="F203" s="57"/>
      <c r="G203" s="56" t="s">
        <v>173</v>
      </c>
      <c r="H203" s="43">
        <v>202</v>
      </c>
      <c r="I203" s="71">
        <f>I204</f>
        <v>0</v>
      </c>
      <c r="J203" s="71">
        <f>J204</f>
        <v>0</v>
      </c>
      <c r="K203" s="71">
        <f>K204</f>
        <v>0</v>
      </c>
      <c r="L203" s="71">
        <f>L204</f>
        <v>0</v>
      </c>
    </row>
    <row r="204" spans="1:12" ht="12" hidden="1" customHeight="1">
      <c r="A204" s="54">
        <v>3</v>
      </c>
      <c r="B204" s="54">
        <v>2</v>
      </c>
      <c r="C204" s="55">
        <v>1</v>
      </c>
      <c r="D204" s="55">
        <v>1</v>
      </c>
      <c r="E204" s="55">
        <v>1</v>
      </c>
      <c r="F204" s="57"/>
      <c r="G204" s="56" t="s">
        <v>174</v>
      </c>
      <c r="H204" s="43">
        <v>203</v>
      </c>
      <c r="I204" s="44">
        <f>SUM(I205:I205)</f>
        <v>0</v>
      </c>
      <c r="J204" s="84">
        <f>SUM(J205:J205)</f>
        <v>0</v>
      </c>
      <c r="K204" s="45">
        <f>SUM(K205:K205)</f>
        <v>0</v>
      </c>
      <c r="L204" s="45">
        <f>SUM(L205:L205)</f>
        <v>0</v>
      </c>
    </row>
    <row r="205" spans="1:12" ht="14.25" hidden="1" customHeight="1">
      <c r="A205" s="67">
        <v>3</v>
      </c>
      <c r="B205" s="67">
        <v>2</v>
      </c>
      <c r="C205" s="76">
        <v>1</v>
      </c>
      <c r="D205" s="76">
        <v>1</v>
      </c>
      <c r="E205" s="76">
        <v>1</v>
      </c>
      <c r="F205" s="77">
        <v>1</v>
      </c>
      <c r="G205" s="78" t="s">
        <v>174</v>
      </c>
      <c r="H205" s="43">
        <v>204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/>
      <c r="G206" s="78" t="s">
        <v>175</v>
      </c>
      <c r="H206" s="43">
        <v>205</v>
      </c>
      <c r="I206" s="44">
        <f>SUM(I207:I208)</f>
        <v>0</v>
      </c>
      <c r="J206" s="44">
        <f>SUM(J207:J208)</f>
        <v>0</v>
      </c>
      <c r="K206" s="44">
        <f>SUM(K207:K208)</f>
        <v>0</v>
      </c>
      <c r="L206" s="44">
        <f>SUM(L207:L208)</f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1</v>
      </c>
      <c r="G207" s="78" t="s">
        <v>176</v>
      </c>
      <c r="H207" s="43">
        <v>206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2</v>
      </c>
      <c r="G208" s="78" t="s">
        <v>177</v>
      </c>
      <c r="H208" s="43">
        <v>207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109"/>
      <c r="G209" s="78" t="s">
        <v>178</v>
      </c>
      <c r="H209" s="43">
        <v>208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1</v>
      </c>
      <c r="G210" s="78" t="s">
        <v>179</v>
      </c>
      <c r="H210" s="43">
        <v>209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2</v>
      </c>
      <c r="G211" s="78" t="s">
        <v>180</v>
      </c>
      <c r="H211" s="43">
        <v>210</v>
      </c>
      <c r="I211" s="61">
        <v>0</v>
      </c>
      <c r="J211" s="61">
        <v>0</v>
      </c>
      <c r="K211" s="61">
        <v>0</v>
      </c>
      <c r="L211" s="61">
        <v>0</v>
      </c>
    </row>
    <row r="212" spans="1:12" ht="27" hidden="1" customHeight="1">
      <c r="A212" s="54">
        <v>3</v>
      </c>
      <c r="B212" s="55">
        <v>2</v>
      </c>
      <c r="C212" s="55">
        <v>1</v>
      </c>
      <c r="D212" s="55">
        <v>2</v>
      </c>
      <c r="E212" s="55"/>
      <c r="F212" s="57"/>
      <c r="G212" s="56" t="s">
        <v>181</v>
      </c>
      <c r="H212" s="43">
        <v>211</v>
      </c>
      <c r="I212" s="44">
        <f>I213</f>
        <v>0</v>
      </c>
      <c r="J212" s="44">
        <f>J213</f>
        <v>0</v>
      </c>
      <c r="K212" s="44">
        <f>K213</f>
        <v>0</v>
      </c>
      <c r="L212" s="44">
        <f>L213</f>
        <v>0</v>
      </c>
    </row>
    <row r="213" spans="1:12" ht="14.2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/>
      <c r="G213" s="56" t="s">
        <v>181</v>
      </c>
      <c r="H213" s="43">
        <v>212</v>
      </c>
      <c r="I213" s="44">
        <f>SUM(I214:I215)</f>
        <v>0</v>
      </c>
      <c r="J213" s="84">
        <f>SUM(J214:J215)</f>
        <v>0</v>
      </c>
      <c r="K213" s="45">
        <f>SUM(K214:K215)</f>
        <v>0</v>
      </c>
      <c r="L213" s="45">
        <f>SUM(L214:L215)</f>
        <v>0</v>
      </c>
    </row>
    <row r="214" spans="1:12" ht="27" hidden="1" customHeight="1">
      <c r="A214" s="67">
        <v>3</v>
      </c>
      <c r="B214" s="75">
        <v>2</v>
      </c>
      <c r="C214" s="76">
        <v>1</v>
      </c>
      <c r="D214" s="76">
        <v>2</v>
      </c>
      <c r="E214" s="76">
        <v>1</v>
      </c>
      <c r="F214" s="77">
        <v>1</v>
      </c>
      <c r="G214" s="78" t="s">
        <v>182</v>
      </c>
      <c r="H214" s="43">
        <v>213</v>
      </c>
      <c r="I214" s="61">
        <v>0</v>
      </c>
      <c r="J214" s="61">
        <v>0</v>
      </c>
      <c r="K214" s="61">
        <v>0</v>
      </c>
      <c r="L214" s="61">
        <v>0</v>
      </c>
    </row>
    <row r="215" spans="1:12" ht="25.5" hidden="1" customHeight="1">
      <c r="A215" s="54">
        <v>3</v>
      </c>
      <c r="B215" s="55">
        <v>2</v>
      </c>
      <c r="C215" s="55">
        <v>1</v>
      </c>
      <c r="D215" s="55">
        <v>2</v>
      </c>
      <c r="E215" s="55">
        <v>1</v>
      </c>
      <c r="F215" s="57">
        <v>2</v>
      </c>
      <c r="G215" s="56" t="s">
        <v>183</v>
      </c>
      <c r="H215" s="43">
        <v>214</v>
      </c>
      <c r="I215" s="61">
        <v>0</v>
      </c>
      <c r="J215" s="61">
        <v>0</v>
      </c>
      <c r="K215" s="61">
        <v>0</v>
      </c>
      <c r="L215" s="61">
        <v>0</v>
      </c>
    </row>
    <row r="216" spans="1:12" ht="26.25" hidden="1" customHeight="1">
      <c r="A216" s="49">
        <v>3</v>
      </c>
      <c r="B216" s="47">
        <v>2</v>
      </c>
      <c r="C216" s="47">
        <v>1</v>
      </c>
      <c r="D216" s="47">
        <v>3</v>
      </c>
      <c r="E216" s="47"/>
      <c r="F216" s="50"/>
      <c r="G216" s="48" t="s">
        <v>184</v>
      </c>
      <c r="H216" s="43">
        <v>215</v>
      </c>
      <c r="I216" s="64">
        <f>I217</f>
        <v>0</v>
      </c>
      <c r="J216" s="85">
        <f>J217</f>
        <v>0</v>
      </c>
      <c r="K216" s="65">
        <f>K217</f>
        <v>0</v>
      </c>
      <c r="L216" s="65">
        <f>L217</f>
        <v>0</v>
      </c>
    </row>
    <row r="217" spans="1:12" ht="29.2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/>
      <c r="G217" s="48" t="s">
        <v>184</v>
      </c>
      <c r="H217" s="43">
        <v>216</v>
      </c>
      <c r="I217" s="44">
        <f>I218+I219</f>
        <v>0</v>
      </c>
      <c r="J217" s="44">
        <f>J218+J219</f>
        <v>0</v>
      </c>
      <c r="K217" s="44">
        <f>K218+K219</f>
        <v>0</v>
      </c>
      <c r="L217" s="44">
        <f>L218+L219</f>
        <v>0</v>
      </c>
    </row>
    <row r="218" spans="1:12" ht="30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1</v>
      </c>
      <c r="G218" s="56" t="s">
        <v>185</v>
      </c>
      <c r="H218" s="43">
        <v>217</v>
      </c>
      <c r="I218" s="61">
        <v>0</v>
      </c>
      <c r="J218" s="61">
        <v>0</v>
      </c>
      <c r="K218" s="61">
        <v>0</v>
      </c>
      <c r="L218" s="61">
        <v>0</v>
      </c>
    </row>
    <row r="219" spans="1:12" ht="27.75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2</v>
      </c>
      <c r="G219" s="56" t="s">
        <v>186</v>
      </c>
      <c r="H219" s="43">
        <v>218</v>
      </c>
      <c r="I219" s="104">
        <v>0</v>
      </c>
      <c r="J219" s="101">
        <v>0</v>
      </c>
      <c r="K219" s="104">
        <v>0</v>
      </c>
      <c r="L219" s="104">
        <v>0</v>
      </c>
    </row>
    <row r="220" spans="1:12" ht="12" hidden="1" customHeight="1">
      <c r="A220" s="54">
        <v>3</v>
      </c>
      <c r="B220" s="55">
        <v>2</v>
      </c>
      <c r="C220" s="55">
        <v>1</v>
      </c>
      <c r="D220" s="55">
        <v>4</v>
      </c>
      <c r="E220" s="55"/>
      <c r="F220" s="57"/>
      <c r="G220" s="56" t="s">
        <v>187</v>
      </c>
      <c r="H220" s="43">
        <v>219</v>
      </c>
      <c r="I220" s="44">
        <f>I221</f>
        <v>0</v>
      </c>
      <c r="J220" s="45">
        <f>J221</f>
        <v>0</v>
      </c>
      <c r="K220" s="44">
        <f>K221</f>
        <v>0</v>
      </c>
      <c r="L220" s="45">
        <f>L221</f>
        <v>0</v>
      </c>
    </row>
    <row r="221" spans="1:12" ht="14.25" hidden="1" customHeight="1">
      <c r="A221" s="49">
        <v>3</v>
      </c>
      <c r="B221" s="47">
        <v>2</v>
      </c>
      <c r="C221" s="47">
        <v>1</v>
      </c>
      <c r="D221" s="47">
        <v>4</v>
      </c>
      <c r="E221" s="47">
        <v>1</v>
      </c>
      <c r="F221" s="50"/>
      <c r="G221" s="48" t="s">
        <v>187</v>
      </c>
      <c r="H221" s="43">
        <v>220</v>
      </c>
      <c r="I221" s="64">
        <f>SUM(I222:I223)</f>
        <v>0</v>
      </c>
      <c r="J221" s="85">
        <f>SUM(J222:J223)</f>
        <v>0</v>
      </c>
      <c r="K221" s="65">
        <f>SUM(K222:K223)</f>
        <v>0</v>
      </c>
      <c r="L221" s="65">
        <f>SUM(L222:L223)</f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1</v>
      </c>
      <c r="G222" s="56" t="s">
        <v>188</v>
      </c>
      <c r="H222" s="43">
        <v>221</v>
      </c>
      <c r="I222" s="61">
        <v>0</v>
      </c>
      <c r="J222" s="61">
        <v>0</v>
      </c>
      <c r="K222" s="61">
        <v>0</v>
      </c>
      <c r="L222" s="61">
        <v>0</v>
      </c>
    </row>
    <row r="223" spans="1:12" ht="18.7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2</v>
      </c>
      <c r="G223" s="56" t="s">
        <v>189</v>
      </c>
      <c r="H223" s="43">
        <v>222</v>
      </c>
      <c r="I223" s="61">
        <v>0</v>
      </c>
      <c r="J223" s="61">
        <v>0</v>
      </c>
      <c r="K223" s="61">
        <v>0</v>
      </c>
      <c r="L223" s="61">
        <v>0</v>
      </c>
    </row>
    <row r="224" spans="1:12" ht="14.4" hidden="1" customHeight="1">
      <c r="A224" s="54">
        <v>3</v>
      </c>
      <c r="B224" s="55">
        <v>2</v>
      </c>
      <c r="C224" s="55">
        <v>1</v>
      </c>
      <c r="D224" s="55">
        <v>5</v>
      </c>
      <c r="E224" s="55"/>
      <c r="F224" s="57"/>
      <c r="G224" s="56" t="s">
        <v>190</v>
      </c>
      <c r="H224" s="43">
        <v>223</v>
      </c>
      <c r="I224" s="44">
        <f t="shared" ref="I224:L225" si="22">I225</f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6.5" hidden="1" customHeight="1">
      <c r="A225" s="54">
        <v>3</v>
      </c>
      <c r="B225" s="55">
        <v>2</v>
      </c>
      <c r="C225" s="55">
        <v>1</v>
      </c>
      <c r="D225" s="55">
        <v>5</v>
      </c>
      <c r="E225" s="55">
        <v>1</v>
      </c>
      <c r="F225" s="57"/>
      <c r="G225" s="56" t="s">
        <v>190</v>
      </c>
      <c r="H225" s="43">
        <v>224</v>
      </c>
      <c r="I225" s="45">
        <f t="shared" si="22"/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4.4" hidden="1" customHeight="1">
      <c r="A226" s="75">
        <v>3</v>
      </c>
      <c r="B226" s="76">
        <v>2</v>
      </c>
      <c r="C226" s="76">
        <v>1</v>
      </c>
      <c r="D226" s="76">
        <v>5</v>
      </c>
      <c r="E226" s="76">
        <v>1</v>
      </c>
      <c r="F226" s="77">
        <v>1</v>
      </c>
      <c r="G226" s="56" t="s">
        <v>190</v>
      </c>
      <c r="H226" s="43">
        <v>225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6</v>
      </c>
      <c r="E227" s="55"/>
      <c r="F227" s="57"/>
      <c r="G227" s="56" t="s">
        <v>191</v>
      </c>
      <c r="H227" s="43">
        <v>226</v>
      </c>
      <c r="I227" s="44">
        <f t="shared" ref="I227:L228" si="23">I228</f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4.4" hidden="1" customHeight="1">
      <c r="A228" s="54">
        <v>3</v>
      </c>
      <c r="B228" s="54">
        <v>2</v>
      </c>
      <c r="C228" s="55">
        <v>1</v>
      </c>
      <c r="D228" s="55">
        <v>6</v>
      </c>
      <c r="E228" s="55">
        <v>1</v>
      </c>
      <c r="F228" s="57"/>
      <c r="G228" s="56" t="s">
        <v>191</v>
      </c>
      <c r="H228" s="43">
        <v>227</v>
      </c>
      <c r="I228" s="44">
        <f t="shared" si="23"/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5.75" hidden="1" customHeight="1">
      <c r="A229" s="49">
        <v>3</v>
      </c>
      <c r="B229" s="49">
        <v>2</v>
      </c>
      <c r="C229" s="55">
        <v>1</v>
      </c>
      <c r="D229" s="55">
        <v>6</v>
      </c>
      <c r="E229" s="55">
        <v>1</v>
      </c>
      <c r="F229" s="57">
        <v>1</v>
      </c>
      <c r="G229" s="56" t="s">
        <v>191</v>
      </c>
      <c r="H229" s="43">
        <v>228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5" hidden="1" customHeight="1">
      <c r="A230" s="54">
        <v>3</v>
      </c>
      <c r="B230" s="54">
        <v>2</v>
      </c>
      <c r="C230" s="55">
        <v>1</v>
      </c>
      <c r="D230" s="55">
        <v>7</v>
      </c>
      <c r="E230" s="55"/>
      <c r="F230" s="57"/>
      <c r="G230" s="56" t="s">
        <v>192</v>
      </c>
      <c r="H230" s="43">
        <v>229</v>
      </c>
      <c r="I230" s="44">
        <f>I231</f>
        <v>0</v>
      </c>
      <c r="J230" s="84">
        <f>J231</f>
        <v>0</v>
      </c>
      <c r="K230" s="45">
        <f>K231</f>
        <v>0</v>
      </c>
      <c r="L230" s="45">
        <f>L231</f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/>
      <c r="G231" s="56" t="s">
        <v>192</v>
      </c>
      <c r="H231" s="43">
        <v>230</v>
      </c>
      <c r="I231" s="44">
        <f>I232+I233</f>
        <v>0</v>
      </c>
      <c r="J231" s="44">
        <f>J232+J233</f>
        <v>0</v>
      </c>
      <c r="K231" s="44">
        <f>K232+K233</f>
        <v>0</v>
      </c>
      <c r="L231" s="44">
        <f>L232+L233</f>
        <v>0</v>
      </c>
    </row>
    <row r="232" spans="1:12" ht="27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1</v>
      </c>
      <c r="G232" s="56" t="s">
        <v>193</v>
      </c>
      <c r="H232" s="43">
        <v>231</v>
      </c>
      <c r="I232" s="60">
        <v>0</v>
      </c>
      <c r="J232" s="61">
        <v>0</v>
      </c>
      <c r="K232" s="61">
        <v>0</v>
      </c>
      <c r="L232" s="61">
        <v>0</v>
      </c>
    </row>
    <row r="233" spans="1:12" ht="24.75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2</v>
      </c>
      <c r="G233" s="56" t="s">
        <v>194</v>
      </c>
      <c r="H233" s="43">
        <v>232</v>
      </c>
      <c r="I233" s="61">
        <v>0</v>
      </c>
      <c r="J233" s="61">
        <v>0</v>
      </c>
      <c r="K233" s="61">
        <v>0</v>
      </c>
      <c r="L233" s="61">
        <v>0</v>
      </c>
    </row>
    <row r="234" spans="1:12" ht="38.25" hidden="1" customHeight="1">
      <c r="A234" s="54">
        <v>3</v>
      </c>
      <c r="B234" s="55">
        <v>2</v>
      </c>
      <c r="C234" s="55">
        <v>2</v>
      </c>
      <c r="D234" s="110"/>
      <c r="E234" s="110"/>
      <c r="F234" s="111"/>
      <c r="G234" s="56" t="s">
        <v>195</v>
      </c>
      <c r="H234" s="43">
        <v>233</v>
      </c>
      <c r="I234" s="44">
        <f>SUM(I235+I244+I248+I252+I256+I259+I262)</f>
        <v>0</v>
      </c>
      <c r="J234" s="84">
        <f>SUM(J235+J244+J248+J252+J256+J259+J262)</f>
        <v>0</v>
      </c>
      <c r="K234" s="45">
        <f>SUM(K235+K244+K248+K252+K256+K259+K262)</f>
        <v>0</v>
      </c>
      <c r="L234" s="45">
        <f>SUM(L235+L244+L248+L252+L256+L259+L262)</f>
        <v>0</v>
      </c>
    </row>
    <row r="235" spans="1:12" ht="14.4" hidden="1" customHeight="1">
      <c r="A235" s="54">
        <v>3</v>
      </c>
      <c r="B235" s="55">
        <v>2</v>
      </c>
      <c r="C235" s="55">
        <v>2</v>
      </c>
      <c r="D235" s="55">
        <v>1</v>
      </c>
      <c r="E235" s="55"/>
      <c r="F235" s="57"/>
      <c r="G235" s="56" t="s">
        <v>196</v>
      </c>
      <c r="H235" s="43">
        <v>234</v>
      </c>
      <c r="I235" s="44">
        <f>I236</f>
        <v>0</v>
      </c>
      <c r="J235" s="44">
        <f>J236</f>
        <v>0</v>
      </c>
      <c r="K235" s="44">
        <f>K236</f>
        <v>0</v>
      </c>
      <c r="L235" s="44">
        <f>L236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/>
      <c r="G236" s="56" t="s">
        <v>174</v>
      </c>
      <c r="H236" s="43">
        <v>235</v>
      </c>
      <c r="I236" s="44">
        <f>SUM(I237)</f>
        <v>0</v>
      </c>
      <c r="J236" s="44">
        <f>SUM(J237)</f>
        <v>0</v>
      </c>
      <c r="K236" s="44">
        <f>SUM(K237)</f>
        <v>0</v>
      </c>
      <c r="L236" s="44">
        <f>SUM(L237)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>
        <v>1</v>
      </c>
      <c r="G237" s="56" t="s">
        <v>174</v>
      </c>
      <c r="H237" s="43">
        <v>236</v>
      </c>
      <c r="I237" s="61">
        <v>0</v>
      </c>
      <c r="J237" s="61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/>
      <c r="G238" s="56" t="s">
        <v>197</v>
      </c>
      <c r="H238" s="43">
        <v>237</v>
      </c>
      <c r="I238" s="44">
        <f>SUM(I239:I240)</f>
        <v>0</v>
      </c>
      <c r="J238" s="44">
        <f>SUM(J239:J240)</f>
        <v>0</v>
      </c>
      <c r="K238" s="44">
        <f>SUM(K239:K240)</f>
        <v>0</v>
      </c>
      <c r="L238" s="44">
        <f>SUM(L239:L240)</f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1</v>
      </c>
      <c r="G239" s="56" t="s">
        <v>176</v>
      </c>
      <c r="H239" s="43">
        <v>238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2</v>
      </c>
      <c r="G240" s="56" t="s">
        <v>177</v>
      </c>
      <c r="H240" s="43">
        <v>239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/>
      <c r="G241" s="56" t="s">
        <v>178</v>
      </c>
      <c r="H241" s="43">
        <v>240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1</v>
      </c>
      <c r="G242" s="56" t="s">
        <v>179</v>
      </c>
      <c r="H242" s="43">
        <v>241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2</v>
      </c>
      <c r="G243" s="56" t="s">
        <v>198</v>
      </c>
      <c r="H243" s="43">
        <v>242</v>
      </c>
      <c r="I243" s="61">
        <v>0</v>
      </c>
      <c r="J243" s="60">
        <v>0</v>
      </c>
      <c r="K243" s="61">
        <v>0</v>
      </c>
      <c r="L243" s="61">
        <v>0</v>
      </c>
    </row>
    <row r="244" spans="1:12" ht="25.5" hidden="1" customHeight="1">
      <c r="A244" s="58">
        <v>3</v>
      </c>
      <c r="B244" s="54">
        <v>2</v>
      </c>
      <c r="C244" s="55">
        <v>2</v>
      </c>
      <c r="D244" s="55">
        <v>2</v>
      </c>
      <c r="E244" s="55"/>
      <c r="F244" s="57"/>
      <c r="G244" s="56" t="s">
        <v>199</v>
      </c>
      <c r="H244" s="43">
        <v>243</v>
      </c>
      <c r="I244" s="44">
        <f>I245</f>
        <v>0</v>
      </c>
      <c r="J244" s="45">
        <f>J245</f>
        <v>0</v>
      </c>
      <c r="K244" s="44">
        <f>K245</f>
        <v>0</v>
      </c>
      <c r="L244" s="45">
        <f>L245</f>
        <v>0</v>
      </c>
    </row>
    <row r="245" spans="1:12" ht="20.25" hidden="1" customHeight="1">
      <c r="A245" s="54">
        <v>3</v>
      </c>
      <c r="B245" s="55">
        <v>2</v>
      </c>
      <c r="C245" s="47">
        <v>2</v>
      </c>
      <c r="D245" s="47">
        <v>2</v>
      </c>
      <c r="E245" s="47">
        <v>1</v>
      </c>
      <c r="F245" s="50"/>
      <c r="G245" s="56" t="s">
        <v>199</v>
      </c>
      <c r="H245" s="43">
        <v>244</v>
      </c>
      <c r="I245" s="64">
        <f>SUM(I246:I247)</f>
        <v>0</v>
      </c>
      <c r="J245" s="85">
        <f>SUM(J246:J247)</f>
        <v>0</v>
      </c>
      <c r="K245" s="65">
        <f>SUM(K246:K247)</f>
        <v>0</v>
      </c>
      <c r="L245" s="65">
        <f>SUM(L246:L247)</f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1</v>
      </c>
      <c r="G246" s="56" t="s">
        <v>200</v>
      </c>
      <c r="H246" s="43">
        <v>245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2</v>
      </c>
      <c r="G247" s="58" t="s">
        <v>201</v>
      </c>
      <c r="H247" s="43">
        <v>246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3</v>
      </c>
      <c r="E248" s="55"/>
      <c r="F248" s="57"/>
      <c r="G248" s="56" t="s">
        <v>202</v>
      </c>
      <c r="H248" s="43">
        <v>247</v>
      </c>
      <c r="I248" s="44">
        <f>I249</f>
        <v>0</v>
      </c>
      <c r="J248" s="84">
        <f>J249</f>
        <v>0</v>
      </c>
      <c r="K248" s="45">
        <f>K249</f>
        <v>0</v>
      </c>
      <c r="L248" s="45">
        <f>L249</f>
        <v>0</v>
      </c>
    </row>
    <row r="249" spans="1:12" ht="30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/>
      <c r="G249" s="56" t="s">
        <v>202</v>
      </c>
      <c r="H249" s="43">
        <v>248</v>
      </c>
      <c r="I249" s="44">
        <f>I250+I251</f>
        <v>0</v>
      </c>
      <c r="J249" s="44">
        <f>J250+J251</f>
        <v>0</v>
      </c>
      <c r="K249" s="44">
        <f>K250+K251</f>
        <v>0</v>
      </c>
      <c r="L249" s="44">
        <f>L250+L251</f>
        <v>0</v>
      </c>
    </row>
    <row r="250" spans="1:12" ht="31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1</v>
      </c>
      <c r="G250" s="56" t="s">
        <v>203</v>
      </c>
      <c r="H250" s="43">
        <v>249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2</v>
      </c>
      <c r="G251" s="56" t="s">
        <v>204</v>
      </c>
      <c r="H251" s="43">
        <v>250</v>
      </c>
      <c r="I251" s="61">
        <v>0</v>
      </c>
      <c r="J251" s="61">
        <v>0</v>
      </c>
      <c r="K251" s="61">
        <v>0</v>
      </c>
      <c r="L251" s="61">
        <v>0</v>
      </c>
    </row>
    <row r="252" spans="1:12" ht="22.5" hidden="1" customHeight="1">
      <c r="A252" s="54">
        <v>3</v>
      </c>
      <c r="B252" s="55">
        <v>2</v>
      </c>
      <c r="C252" s="55">
        <v>2</v>
      </c>
      <c r="D252" s="55">
        <v>4</v>
      </c>
      <c r="E252" s="55"/>
      <c r="F252" s="57"/>
      <c r="G252" s="56" t="s">
        <v>205</v>
      </c>
      <c r="H252" s="43">
        <v>251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14.4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/>
      <c r="G253" s="56" t="s">
        <v>205</v>
      </c>
      <c r="H253" s="43">
        <v>252</v>
      </c>
      <c r="I253" s="44">
        <f>SUM(I254:I255)</f>
        <v>0</v>
      </c>
      <c r="J253" s="84">
        <f>SUM(J254:J255)</f>
        <v>0</v>
      </c>
      <c r="K253" s="45">
        <f>SUM(K254:K255)</f>
        <v>0</v>
      </c>
      <c r="L253" s="45">
        <f>SUM(L254:L255)</f>
        <v>0</v>
      </c>
    </row>
    <row r="254" spans="1:12" ht="30.75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>
        <v>1</v>
      </c>
      <c r="G254" s="56" t="s">
        <v>206</v>
      </c>
      <c r="H254" s="43">
        <v>253</v>
      </c>
      <c r="I254" s="61">
        <v>0</v>
      </c>
      <c r="J254" s="61">
        <v>0</v>
      </c>
      <c r="K254" s="61">
        <v>0</v>
      </c>
      <c r="L254" s="61">
        <v>0</v>
      </c>
    </row>
    <row r="255" spans="1:12" ht="27.75" hidden="1" customHeight="1">
      <c r="A255" s="49">
        <v>3</v>
      </c>
      <c r="B255" s="47">
        <v>2</v>
      </c>
      <c r="C255" s="47">
        <v>2</v>
      </c>
      <c r="D255" s="47">
        <v>4</v>
      </c>
      <c r="E255" s="47">
        <v>1</v>
      </c>
      <c r="F255" s="50">
        <v>2</v>
      </c>
      <c r="G255" s="58" t="s">
        <v>207</v>
      </c>
      <c r="H255" s="43">
        <v>254</v>
      </c>
      <c r="I255" s="61">
        <v>0</v>
      </c>
      <c r="J255" s="61">
        <v>0</v>
      </c>
      <c r="K255" s="61">
        <v>0</v>
      </c>
      <c r="L255" s="61">
        <v>0</v>
      </c>
    </row>
    <row r="256" spans="1:12" ht="14.25" hidden="1" customHeight="1">
      <c r="A256" s="54">
        <v>3</v>
      </c>
      <c r="B256" s="55">
        <v>2</v>
      </c>
      <c r="C256" s="55">
        <v>2</v>
      </c>
      <c r="D256" s="55">
        <v>5</v>
      </c>
      <c r="E256" s="55"/>
      <c r="F256" s="57"/>
      <c r="G256" s="56" t="s">
        <v>208</v>
      </c>
      <c r="H256" s="43">
        <v>255</v>
      </c>
      <c r="I256" s="44">
        <f t="shared" ref="I256:L257" si="24">I257</f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/>
      <c r="G257" s="56" t="s">
        <v>208</v>
      </c>
      <c r="H257" s="43">
        <v>256</v>
      </c>
      <c r="I257" s="44">
        <f t="shared" si="24"/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>
        <v>1</v>
      </c>
      <c r="G258" s="56" t="s">
        <v>208</v>
      </c>
      <c r="H258" s="43">
        <v>257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6</v>
      </c>
      <c r="E259" s="55"/>
      <c r="F259" s="57"/>
      <c r="G259" s="56" t="s">
        <v>191</v>
      </c>
      <c r="H259" s="43">
        <v>258</v>
      </c>
      <c r="I259" s="44">
        <f t="shared" ref="I259:L260" si="25">I260</f>
        <v>0</v>
      </c>
      <c r="J259" s="112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55">
        <v>2</v>
      </c>
      <c r="C260" s="55">
        <v>2</v>
      </c>
      <c r="D260" s="55">
        <v>6</v>
      </c>
      <c r="E260" s="55">
        <v>1</v>
      </c>
      <c r="F260" s="57"/>
      <c r="G260" s="56" t="s">
        <v>191</v>
      </c>
      <c r="H260" s="43">
        <v>259</v>
      </c>
      <c r="I260" s="44">
        <f t="shared" si="25"/>
        <v>0</v>
      </c>
      <c r="J260" s="112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76">
        <v>2</v>
      </c>
      <c r="C261" s="76">
        <v>2</v>
      </c>
      <c r="D261" s="55">
        <v>6</v>
      </c>
      <c r="E261" s="76">
        <v>1</v>
      </c>
      <c r="F261" s="77">
        <v>1</v>
      </c>
      <c r="G261" s="78" t="s">
        <v>191</v>
      </c>
      <c r="H261" s="43">
        <v>260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8">
        <v>3</v>
      </c>
      <c r="B262" s="54">
        <v>2</v>
      </c>
      <c r="C262" s="55">
        <v>2</v>
      </c>
      <c r="D262" s="55">
        <v>7</v>
      </c>
      <c r="E262" s="55"/>
      <c r="F262" s="57"/>
      <c r="G262" s="56" t="s">
        <v>192</v>
      </c>
      <c r="H262" s="43">
        <v>261</v>
      </c>
      <c r="I262" s="44">
        <f>I263</f>
        <v>0</v>
      </c>
      <c r="J262" s="112">
        <f>J263</f>
        <v>0</v>
      </c>
      <c r="K262" s="45">
        <f>K263</f>
        <v>0</v>
      </c>
      <c r="L262" s="45">
        <f>L263</f>
        <v>0</v>
      </c>
    </row>
    <row r="263" spans="1:12" ht="15" hidden="1" customHeight="1">
      <c r="A263" s="58">
        <v>3</v>
      </c>
      <c r="B263" s="54">
        <v>2</v>
      </c>
      <c r="C263" s="55">
        <v>2</v>
      </c>
      <c r="D263" s="55">
        <v>7</v>
      </c>
      <c r="E263" s="55">
        <v>1</v>
      </c>
      <c r="F263" s="57"/>
      <c r="G263" s="56" t="s">
        <v>192</v>
      </c>
      <c r="H263" s="43">
        <v>262</v>
      </c>
      <c r="I263" s="44">
        <f>I264+I265</f>
        <v>0</v>
      </c>
      <c r="J263" s="44">
        <f>J264+J265</f>
        <v>0</v>
      </c>
      <c r="K263" s="44">
        <f>K264+K265</f>
        <v>0</v>
      </c>
      <c r="L263" s="44">
        <f>L264+L265</f>
        <v>0</v>
      </c>
    </row>
    <row r="264" spans="1:12" ht="27.7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1</v>
      </c>
      <c r="G264" s="56" t="s">
        <v>193</v>
      </c>
      <c r="H264" s="43">
        <v>263</v>
      </c>
      <c r="I264" s="61">
        <v>0</v>
      </c>
      <c r="J264" s="61">
        <v>0</v>
      </c>
      <c r="K264" s="61">
        <v>0</v>
      </c>
      <c r="L264" s="61">
        <v>0</v>
      </c>
    </row>
    <row r="265" spans="1:12" ht="25.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2</v>
      </c>
      <c r="G265" s="56" t="s">
        <v>194</v>
      </c>
      <c r="H265" s="43">
        <v>264</v>
      </c>
      <c r="I265" s="61">
        <v>0</v>
      </c>
      <c r="J265" s="61">
        <v>0</v>
      </c>
      <c r="K265" s="61">
        <v>0</v>
      </c>
      <c r="L265" s="61">
        <v>0</v>
      </c>
    </row>
    <row r="266" spans="1:12" ht="30" hidden="1" customHeight="1">
      <c r="A266" s="62">
        <v>3</v>
      </c>
      <c r="B266" s="62">
        <v>3</v>
      </c>
      <c r="C266" s="39"/>
      <c r="D266" s="40"/>
      <c r="E266" s="40"/>
      <c r="F266" s="42"/>
      <c r="G266" s="41" t="s">
        <v>209</v>
      </c>
      <c r="H266" s="43">
        <v>265</v>
      </c>
      <c r="I266" s="44">
        <f>SUM(I267+I299)</f>
        <v>0</v>
      </c>
      <c r="J266" s="112">
        <f>SUM(J267+J299)</f>
        <v>0</v>
      </c>
      <c r="K266" s="45">
        <f>SUM(K267+K299)</f>
        <v>0</v>
      </c>
      <c r="L266" s="45">
        <f>SUM(L267+L299)</f>
        <v>0</v>
      </c>
    </row>
    <row r="267" spans="1:12" ht="40.5" hidden="1" customHeight="1">
      <c r="A267" s="58">
        <v>3</v>
      </c>
      <c r="B267" s="58">
        <v>3</v>
      </c>
      <c r="C267" s="54">
        <v>1</v>
      </c>
      <c r="D267" s="55"/>
      <c r="E267" s="55"/>
      <c r="F267" s="57"/>
      <c r="G267" s="56" t="s">
        <v>210</v>
      </c>
      <c r="H267" s="43">
        <v>266</v>
      </c>
      <c r="I267" s="44">
        <f>SUM(I268+I277+I281+I285+I289+I292+I295)</f>
        <v>0</v>
      </c>
      <c r="J267" s="112">
        <f>SUM(J268+J277+J281+J285+J289+J292+J295)</f>
        <v>0</v>
      </c>
      <c r="K267" s="45">
        <f>SUM(K268+K277+K281+K285+K289+K292+K295)</f>
        <v>0</v>
      </c>
      <c r="L267" s="45">
        <f>SUM(L268+L277+L281+L285+L289+L292+L295)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/>
      <c r="F268" s="57"/>
      <c r="G268" s="56" t="s">
        <v>196</v>
      </c>
      <c r="H268" s="43">
        <v>267</v>
      </c>
      <c r="I268" s="44">
        <f>SUM(I269+I271+I274)</f>
        <v>0</v>
      </c>
      <c r="J268" s="44">
        <f>SUM(J269+J271+J274)</f>
        <v>0</v>
      </c>
      <c r="K268" s="44">
        <f>SUM(K269+K271+K274)</f>
        <v>0</v>
      </c>
      <c r="L268" s="44">
        <f>SUM(L269+L271+L274)</f>
        <v>0</v>
      </c>
    </row>
    <row r="269" spans="1:12" ht="12.7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/>
      <c r="G269" s="56" t="s">
        <v>174</v>
      </c>
      <c r="H269" s="43">
        <v>268</v>
      </c>
      <c r="I269" s="44">
        <f>SUM(I270:I270)</f>
        <v>0</v>
      </c>
      <c r="J269" s="112">
        <f>SUM(J270:J270)</f>
        <v>0</v>
      </c>
      <c r="K269" s="45">
        <f>SUM(K270:K270)</f>
        <v>0</v>
      </c>
      <c r="L269" s="45">
        <f>SUM(L270:L270)</f>
        <v>0</v>
      </c>
    </row>
    <row r="270" spans="1:12" ht="1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>
        <v>1</v>
      </c>
      <c r="G270" s="56" t="s">
        <v>174</v>
      </c>
      <c r="H270" s="43">
        <v>269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/>
      <c r="G271" s="56" t="s">
        <v>197</v>
      </c>
      <c r="H271" s="43">
        <v>270</v>
      </c>
      <c r="I271" s="44">
        <f>SUM(I272:I273)</f>
        <v>0</v>
      </c>
      <c r="J271" s="44">
        <f>SUM(J272:J273)</f>
        <v>0</v>
      </c>
      <c r="K271" s="44">
        <f>SUM(K272:K273)</f>
        <v>0</v>
      </c>
      <c r="L271" s="44">
        <f>SUM(L272:L273)</f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1</v>
      </c>
      <c r="G272" s="56" t="s">
        <v>176</v>
      </c>
      <c r="H272" s="43">
        <v>271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2</v>
      </c>
      <c r="G273" s="56" t="s">
        <v>177</v>
      </c>
      <c r="H273" s="43">
        <v>272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/>
      <c r="G274" s="56" t="s">
        <v>178</v>
      </c>
      <c r="H274" s="43">
        <v>273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1</v>
      </c>
      <c r="G275" s="56" t="s">
        <v>211</v>
      </c>
      <c r="H275" s="43">
        <v>274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2</v>
      </c>
      <c r="G276" s="56" t="s">
        <v>198</v>
      </c>
      <c r="H276" s="43">
        <v>275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4" hidden="1" customHeight="1">
      <c r="A277" s="74">
        <v>3</v>
      </c>
      <c r="B277" s="49">
        <v>3</v>
      </c>
      <c r="C277" s="54">
        <v>1</v>
      </c>
      <c r="D277" s="55">
        <v>2</v>
      </c>
      <c r="E277" s="55"/>
      <c r="F277" s="57"/>
      <c r="G277" s="56" t="s">
        <v>212</v>
      </c>
      <c r="H277" s="43">
        <v>276</v>
      </c>
      <c r="I277" s="44">
        <f>I278</f>
        <v>0</v>
      </c>
      <c r="J277" s="112">
        <f>J278</f>
        <v>0</v>
      </c>
      <c r="K277" s="45">
        <f>K278</f>
        <v>0</v>
      </c>
      <c r="L277" s="45">
        <f>L278</f>
        <v>0</v>
      </c>
    </row>
    <row r="278" spans="1:12" ht="15" hidden="1" customHeight="1">
      <c r="A278" s="74">
        <v>3</v>
      </c>
      <c r="B278" s="74">
        <v>3</v>
      </c>
      <c r="C278" s="49">
        <v>1</v>
      </c>
      <c r="D278" s="47">
        <v>2</v>
      </c>
      <c r="E278" s="47">
        <v>1</v>
      </c>
      <c r="F278" s="50"/>
      <c r="G278" s="56" t="s">
        <v>212</v>
      </c>
      <c r="H278" s="43">
        <v>277</v>
      </c>
      <c r="I278" s="64">
        <f>SUM(I279:I280)</f>
        <v>0</v>
      </c>
      <c r="J278" s="113">
        <f>SUM(J279:J280)</f>
        <v>0</v>
      </c>
      <c r="K278" s="65">
        <f>SUM(K279:K280)</f>
        <v>0</v>
      </c>
      <c r="L278" s="65">
        <f>SUM(L279:L280)</f>
        <v>0</v>
      </c>
    </row>
    <row r="279" spans="1:12" ht="15" hidden="1" customHeight="1">
      <c r="A279" s="58">
        <v>3</v>
      </c>
      <c r="B279" s="58">
        <v>3</v>
      </c>
      <c r="C279" s="54">
        <v>1</v>
      </c>
      <c r="D279" s="55">
        <v>2</v>
      </c>
      <c r="E279" s="55">
        <v>1</v>
      </c>
      <c r="F279" s="57">
        <v>1</v>
      </c>
      <c r="G279" s="56" t="s">
        <v>213</v>
      </c>
      <c r="H279" s="43">
        <v>278</v>
      </c>
      <c r="I279" s="61">
        <v>0</v>
      </c>
      <c r="J279" s="61">
        <v>0</v>
      </c>
      <c r="K279" s="61">
        <v>0</v>
      </c>
      <c r="L279" s="61">
        <v>0</v>
      </c>
    </row>
    <row r="280" spans="1:12" ht="12.75" hidden="1" customHeight="1">
      <c r="A280" s="66">
        <v>3</v>
      </c>
      <c r="B280" s="99">
        <v>3</v>
      </c>
      <c r="C280" s="75">
        <v>1</v>
      </c>
      <c r="D280" s="76">
        <v>2</v>
      </c>
      <c r="E280" s="76">
        <v>1</v>
      </c>
      <c r="F280" s="77">
        <v>2</v>
      </c>
      <c r="G280" s="78" t="s">
        <v>214</v>
      </c>
      <c r="H280" s="43">
        <v>279</v>
      </c>
      <c r="I280" s="61">
        <v>0</v>
      </c>
      <c r="J280" s="61">
        <v>0</v>
      </c>
      <c r="K280" s="61">
        <v>0</v>
      </c>
      <c r="L280" s="61">
        <v>0</v>
      </c>
    </row>
    <row r="281" spans="1:12" ht="15.75" hidden="1" customHeight="1">
      <c r="A281" s="54">
        <v>3</v>
      </c>
      <c r="B281" s="56">
        <v>3</v>
      </c>
      <c r="C281" s="54">
        <v>1</v>
      </c>
      <c r="D281" s="55">
        <v>3</v>
      </c>
      <c r="E281" s="55"/>
      <c r="F281" s="57"/>
      <c r="G281" s="56" t="s">
        <v>215</v>
      </c>
      <c r="H281" s="43">
        <v>280</v>
      </c>
      <c r="I281" s="44">
        <f>I282</f>
        <v>0</v>
      </c>
      <c r="J281" s="112">
        <f>J282</f>
        <v>0</v>
      </c>
      <c r="K281" s="45">
        <f>K282</f>
        <v>0</v>
      </c>
      <c r="L281" s="45">
        <f>L282</f>
        <v>0</v>
      </c>
    </row>
    <row r="282" spans="1:12" ht="15.75" hidden="1" customHeight="1">
      <c r="A282" s="54">
        <v>3</v>
      </c>
      <c r="B282" s="78">
        <v>3</v>
      </c>
      <c r="C282" s="75">
        <v>1</v>
      </c>
      <c r="D282" s="76">
        <v>3</v>
      </c>
      <c r="E282" s="76">
        <v>1</v>
      </c>
      <c r="F282" s="77"/>
      <c r="G282" s="56" t="s">
        <v>215</v>
      </c>
      <c r="H282" s="43">
        <v>281</v>
      </c>
      <c r="I282" s="45">
        <f>I283+I284</f>
        <v>0</v>
      </c>
      <c r="J282" s="45">
        <f>J283+J284</f>
        <v>0</v>
      </c>
      <c r="K282" s="45">
        <f>K283+K284</f>
        <v>0</v>
      </c>
      <c r="L282" s="45">
        <f>L283+L284</f>
        <v>0</v>
      </c>
    </row>
    <row r="283" spans="1:12" ht="27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1</v>
      </c>
      <c r="G283" s="56" t="s">
        <v>216</v>
      </c>
      <c r="H283" s="43">
        <v>282</v>
      </c>
      <c r="I283" s="104">
        <v>0</v>
      </c>
      <c r="J283" s="104">
        <v>0</v>
      </c>
      <c r="K283" s="104">
        <v>0</v>
      </c>
      <c r="L283" s="103">
        <v>0</v>
      </c>
    </row>
    <row r="284" spans="1:12" ht="26.25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2</v>
      </c>
      <c r="G284" s="56" t="s">
        <v>217</v>
      </c>
      <c r="H284" s="43">
        <v>283</v>
      </c>
      <c r="I284" s="61">
        <v>0</v>
      </c>
      <c r="J284" s="61">
        <v>0</v>
      </c>
      <c r="K284" s="61">
        <v>0</v>
      </c>
      <c r="L284" s="61">
        <v>0</v>
      </c>
    </row>
    <row r="285" spans="1:12" ht="14.4" hidden="1" customHeight="1">
      <c r="A285" s="54">
        <v>3</v>
      </c>
      <c r="B285" s="56">
        <v>3</v>
      </c>
      <c r="C285" s="54">
        <v>1</v>
      </c>
      <c r="D285" s="55">
        <v>4</v>
      </c>
      <c r="E285" s="55"/>
      <c r="F285" s="57"/>
      <c r="G285" s="56" t="s">
        <v>218</v>
      </c>
      <c r="H285" s="43">
        <v>284</v>
      </c>
      <c r="I285" s="44">
        <f>I286</f>
        <v>0</v>
      </c>
      <c r="J285" s="112">
        <f>J286</f>
        <v>0</v>
      </c>
      <c r="K285" s="45">
        <f>K286</f>
        <v>0</v>
      </c>
      <c r="L285" s="45">
        <f>L286</f>
        <v>0</v>
      </c>
    </row>
    <row r="286" spans="1:12" ht="15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/>
      <c r="G286" s="56" t="s">
        <v>218</v>
      </c>
      <c r="H286" s="43">
        <v>285</v>
      </c>
      <c r="I286" s="44">
        <f>SUM(I287:I288)</f>
        <v>0</v>
      </c>
      <c r="J286" s="44">
        <f>SUM(J287:J288)</f>
        <v>0</v>
      </c>
      <c r="K286" s="44">
        <f>SUM(K287:K288)</f>
        <v>0</v>
      </c>
      <c r="L286" s="44">
        <f>SUM(L287:L288)</f>
        <v>0</v>
      </c>
    </row>
    <row r="287" spans="1:12" ht="14.4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>
        <v>1</v>
      </c>
      <c r="G287" s="56" t="s">
        <v>219</v>
      </c>
      <c r="H287" s="43">
        <v>286</v>
      </c>
      <c r="I287" s="60">
        <v>0</v>
      </c>
      <c r="J287" s="61">
        <v>0</v>
      </c>
      <c r="K287" s="61">
        <v>0</v>
      </c>
      <c r="L287" s="60">
        <v>0</v>
      </c>
    </row>
    <row r="288" spans="1:12" ht="14.25" hidden="1" customHeight="1">
      <c r="A288" s="54">
        <v>3</v>
      </c>
      <c r="B288" s="55">
        <v>3</v>
      </c>
      <c r="C288" s="55">
        <v>1</v>
      </c>
      <c r="D288" s="55">
        <v>4</v>
      </c>
      <c r="E288" s="55">
        <v>1</v>
      </c>
      <c r="F288" s="57">
        <v>2</v>
      </c>
      <c r="G288" s="56" t="s">
        <v>220</v>
      </c>
      <c r="H288" s="43">
        <v>287</v>
      </c>
      <c r="I288" s="61">
        <v>0</v>
      </c>
      <c r="J288" s="104">
        <v>0</v>
      </c>
      <c r="K288" s="104">
        <v>0</v>
      </c>
      <c r="L288" s="103">
        <v>0</v>
      </c>
    </row>
    <row r="289" spans="1:16" ht="15.75" hidden="1" customHeight="1">
      <c r="A289" s="54">
        <v>3</v>
      </c>
      <c r="B289" s="55">
        <v>3</v>
      </c>
      <c r="C289" s="55">
        <v>1</v>
      </c>
      <c r="D289" s="55">
        <v>5</v>
      </c>
      <c r="E289" s="55"/>
      <c r="F289" s="57"/>
      <c r="G289" s="56" t="s">
        <v>221</v>
      </c>
      <c r="H289" s="43">
        <v>288</v>
      </c>
      <c r="I289" s="65">
        <f t="shared" ref="I289:L290" si="26">I290</f>
        <v>0</v>
      </c>
      <c r="J289" s="112">
        <f t="shared" si="26"/>
        <v>0</v>
      </c>
      <c r="K289" s="45">
        <f t="shared" si="26"/>
        <v>0</v>
      </c>
      <c r="L289" s="45">
        <f t="shared" si="26"/>
        <v>0</v>
      </c>
    </row>
    <row r="290" spans="1:16" ht="14.25" hidden="1" customHeight="1">
      <c r="A290" s="49">
        <v>3</v>
      </c>
      <c r="B290" s="76">
        <v>3</v>
      </c>
      <c r="C290" s="76">
        <v>1</v>
      </c>
      <c r="D290" s="76">
        <v>5</v>
      </c>
      <c r="E290" s="76">
        <v>1</v>
      </c>
      <c r="F290" s="77"/>
      <c r="G290" s="56" t="s">
        <v>221</v>
      </c>
      <c r="H290" s="43">
        <v>289</v>
      </c>
      <c r="I290" s="45">
        <f t="shared" si="26"/>
        <v>0</v>
      </c>
      <c r="J290" s="113">
        <f t="shared" si="26"/>
        <v>0</v>
      </c>
      <c r="K290" s="65">
        <f t="shared" si="26"/>
        <v>0</v>
      </c>
      <c r="L290" s="65">
        <f t="shared" si="26"/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5</v>
      </c>
      <c r="E291" s="55">
        <v>1</v>
      </c>
      <c r="F291" s="57">
        <v>1</v>
      </c>
      <c r="G291" s="56" t="s">
        <v>222</v>
      </c>
      <c r="H291" s="43">
        <v>290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/>
      <c r="F292" s="57"/>
      <c r="G292" s="56" t="s">
        <v>191</v>
      </c>
      <c r="H292" s="43">
        <v>291</v>
      </c>
      <c r="I292" s="45">
        <f t="shared" ref="I292:L293" si="27">I293</f>
        <v>0</v>
      </c>
      <c r="J292" s="112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3.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/>
      <c r="G293" s="56" t="s">
        <v>191</v>
      </c>
      <c r="H293" s="43">
        <v>292</v>
      </c>
      <c r="I293" s="44">
        <f t="shared" si="27"/>
        <v>0</v>
      </c>
      <c r="J293" s="112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>
        <v>1</v>
      </c>
      <c r="G294" s="56" t="s">
        <v>191</v>
      </c>
      <c r="H294" s="43">
        <v>293</v>
      </c>
      <c r="I294" s="104">
        <v>0</v>
      </c>
      <c r="J294" s="104">
        <v>0</v>
      </c>
      <c r="K294" s="104">
        <v>0</v>
      </c>
      <c r="L294" s="103">
        <v>0</v>
      </c>
    </row>
    <row r="295" spans="1:16" ht="15" hidden="1" customHeight="1">
      <c r="A295" s="54">
        <v>3</v>
      </c>
      <c r="B295" s="55">
        <v>3</v>
      </c>
      <c r="C295" s="55">
        <v>1</v>
      </c>
      <c r="D295" s="55">
        <v>7</v>
      </c>
      <c r="E295" s="55"/>
      <c r="F295" s="57"/>
      <c r="G295" s="56" t="s">
        <v>223</v>
      </c>
      <c r="H295" s="43">
        <v>294</v>
      </c>
      <c r="I295" s="44">
        <f>I296</f>
        <v>0</v>
      </c>
      <c r="J295" s="112">
        <f>J296</f>
        <v>0</v>
      </c>
      <c r="K295" s="45">
        <f>K296</f>
        <v>0</v>
      </c>
      <c r="L295" s="45">
        <f>L296</f>
        <v>0</v>
      </c>
    </row>
    <row r="296" spans="1:16" ht="16.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/>
      <c r="G296" s="56" t="s">
        <v>223</v>
      </c>
      <c r="H296" s="43">
        <v>295</v>
      </c>
      <c r="I296" s="44">
        <f>I297+I298</f>
        <v>0</v>
      </c>
      <c r="J296" s="44">
        <f>J297+J298</f>
        <v>0</v>
      </c>
      <c r="K296" s="44">
        <f>K297+K298</f>
        <v>0</v>
      </c>
      <c r="L296" s="44">
        <f>L297+L298</f>
        <v>0</v>
      </c>
    </row>
    <row r="297" spans="1:16" ht="27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1</v>
      </c>
      <c r="G297" s="56" t="s">
        <v>224</v>
      </c>
      <c r="H297" s="43">
        <v>296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27.75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2</v>
      </c>
      <c r="G298" s="56" t="s">
        <v>225</v>
      </c>
      <c r="H298" s="43">
        <v>297</v>
      </c>
      <c r="I298" s="61">
        <v>0</v>
      </c>
      <c r="J298" s="61">
        <v>0</v>
      </c>
      <c r="K298" s="61">
        <v>0</v>
      </c>
      <c r="L298" s="61">
        <v>0</v>
      </c>
    </row>
    <row r="299" spans="1:16" ht="38.25" hidden="1" customHeight="1">
      <c r="A299" s="54">
        <v>3</v>
      </c>
      <c r="B299" s="55">
        <v>3</v>
      </c>
      <c r="C299" s="55">
        <v>2</v>
      </c>
      <c r="D299" s="55"/>
      <c r="E299" s="55"/>
      <c r="F299" s="57"/>
      <c r="G299" s="56" t="s">
        <v>226</v>
      </c>
      <c r="H299" s="43">
        <v>298</v>
      </c>
      <c r="I299" s="44">
        <f>SUM(I300+I309+I313+I317+I321+I324+I327)</f>
        <v>0</v>
      </c>
      <c r="J299" s="112">
        <f>SUM(J300+J309+J313+J317+J321+J324+J327)</f>
        <v>0</v>
      </c>
      <c r="K299" s="45">
        <f>SUM(K300+K309+K313+K317+K321+K324+K327)</f>
        <v>0</v>
      </c>
      <c r="L299" s="45">
        <f>SUM(L300+L309+L313+L317+L321+L324+L327)</f>
        <v>0</v>
      </c>
    </row>
    <row r="300" spans="1:16" ht="15" hidden="1" customHeight="1">
      <c r="A300" s="54">
        <v>3</v>
      </c>
      <c r="B300" s="55">
        <v>3</v>
      </c>
      <c r="C300" s="55">
        <v>2</v>
      </c>
      <c r="D300" s="55">
        <v>1</v>
      </c>
      <c r="E300" s="55"/>
      <c r="F300" s="57"/>
      <c r="G300" s="56" t="s">
        <v>173</v>
      </c>
      <c r="H300" s="43">
        <v>299</v>
      </c>
      <c r="I300" s="44">
        <f>I301</f>
        <v>0</v>
      </c>
      <c r="J300" s="112">
        <f>J301</f>
        <v>0</v>
      </c>
      <c r="K300" s="45">
        <f>K301</f>
        <v>0</v>
      </c>
      <c r="L300" s="45">
        <f>L301</f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/>
      <c r="G301" s="56" t="s">
        <v>173</v>
      </c>
      <c r="H301" s="43">
        <v>300</v>
      </c>
      <c r="I301" s="44">
        <f>SUM(I302:I302)</f>
        <v>0</v>
      </c>
      <c r="J301" s="44">
        <f>SUM(J302:J302)</f>
        <v>0</v>
      </c>
      <c r="K301" s="44">
        <f>SUM(K302:K302)</f>
        <v>0</v>
      </c>
      <c r="L301" s="44">
        <f>SUM(L302:L302)</f>
        <v>0</v>
      </c>
      <c r="M301" s="141"/>
      <c r="N301" s="141"/>
      <c r="O301" s="141"/>
      <c r="P301" s="141"/>
    </row>
    <row r="302" spans="1:16" ht="13.5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>
        <v>1</v>
      </c>
      <c r="G302" s="56" t="s">
        <v>174</v>
      </c>
      <c r="H302" s="43">
        <v>301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/>
      <c r="G303" s="78" t="s">
        <v>197</v>
      </c>
      <c r="H303" s="43">
        <v>302</v>
      </c>
      <c r="I303" s="44">
        <f>SUM(I304:I305)</f>
        <v>0</v>
      </c>
      <c r="J303" s="44">
        <f>SUM(J304:J305)</f>
        <v>0</v>
      </c>
      <c r="K303" s="44">
        <f>SUM(K304:K305)</f>
        <v>0</v>
      </c>
      <c r="L303" s="44">
        <f>SUM(L304:L305)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1</v>
      </c>
      <c r="G304" s="78" t="s">
        <v>176</v>
      </c>
      <c r="H304" s="43">
        <v>303</v>
      </c>
      <c r="I304" s="104">
        <v>0</v>
      </c>
      <c r="J304" s="104">
        <v>0</v>
      </c>
      <c r="K304" s="104">
        <v>0</v>
      </c>
      <c r="L304" s="103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2</v>
      </c>
      <c r="G305" s="78" t="s">
        <v>177</v>
      </c>
      <c r="H305" s="43">
        <v>304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/>
      <c r="G306" s="78" t="s">
        <v>178</v>
      </c>
      <c r="H306" s="43">
        <v>305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1</v>
      </c>
      <c r="G307" s="78" t="s">
        <v>179</v>
      </c>
      <c r="H307" s="43">
        <v>306</v>
      </c>
      <c r="I307" s="61">
        <v>0</v>
      </c>
      <c r="J307" s="61">
        <v>0</v>
      </c>
      <c r="K307" s="61">
        <v>0</v>
      </c>
      <c r="L307" s="61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2</v>
      </c>
      <c r="G308" s="78" t="s">
        <v>198</v>
      </c>
      <c r="H308" s="43">
        <v>307</v>
      </c>
      <c r="I308" s="79">
        <v>0</v>
      </c>
      <c r="J308" s="114">
        <v>0</v>
      </c>
      <c r="K308" s="79">
        <v>0</v>
      </c>
      <c r="L308" s="79">
        <v>0</v>
      </c>
    </row>
    <row r="309" spans="1:12" ht="14.4" hidden="1" customHeight="1">
      <c r="A309" s="66">
        <v>3</v>
      </c>
      <c r="B309" s="66">
        <v>3</v>
      </c>
      <c r="C309" s="75">
        <v>2</v>
      </c>
      <c r="D309" s="78">
        <v>2</v>
      </c>
      <c r="E309" s="75"/>
      <c r="F309" s="77"/>
      <c r="G309" s="78" t="s">
        <v>212</v>
      </c>
      <c r="H309" s="43">
        <v>308</v>
      </c>
      <c r="I309" s="71">
        <f>I310</f>
        <v>0</v>
      </c>
      <c r="J309" s="115">
        <f>J310</f>
        <v>0</v>
      </c>
      <c r="K309" s="72">
        <f>K310</f>
        <v>0</v>
      </c>
      <c r="L309" s="72">
        <f>L310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4">
        <v>1</v>
      </c>
      <c r="F310" s="57"/>
      <c r="G310" s="78" t="s">
        <v>212</v>
      </c>
      <c r="H310" s="43">
        <v>309</v>
      </c>
      <c r="I310" s="44">
        <f>SUM(I311:I312)</f>
        <v>0</v>
      </c>
      <c r="J310" s="84">
        <f>SUM(J311:J312)</f>
        <v>0</v>
      </c>
      <c r="K310" s="45">
        <f>SUM(K311:K312)</f>
        <v>0</v>
      </c>
      <c r="L310" s="45">
        <f>SUM(L311:L312)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8">
        <v>1</v>
      </c>
      <c r="F311" s="88">
        <v>1</v>
      </c>
      <c r="G311" s="56" t="s">
        <v>213</v>
      </c>
      <c r="H311" s="43">
        <v>310</v>
      </c>
      <c r="I311" s="61">
        <v>0</v>
      </c>
      <c r="J311" s="61">
        <v>0</v>
      </c>
      <c r="K311" s="61">
        <v>0</v>
      </c>
      <c r="L311" s="61">
        <v>0</v>
      </c>
    </row>
    <row r="312" spans="1:12" ht="14.4" hidden="1" customHeight="1">
      <c r="A312" s="66">
        <v>3</v>
      </c>
      <c r="B312" s="66">
        <v>3</v>
      </c>
      <c r="C312" s="67">
        <v>2</v>
      </c>
      <c r="D312" s="68">
        <v>2</v>
      </c>
      <c r="E312" s="69">
        <v>1</v>
      </c>
      <c r="F312" s="96">
        <v>2</v>
      </c>
      <c r="G312" s="69" t="s">
        <v>214</v>
      </c>
      <c r="H312" s="43">
        <v>311</v>
      </c>
      <c r="I312" s="61">
        <v>0</v>
      </c>
      <c r="J312" s="61">
        <v>0</v>
      </c>
      <c r="K312" s="61">
        <v>0</v>
      </c>
      <c r="L312" s="61">
        <v>0</v>
      </c>
    </row>
    <row r="313" spans="1:12" ht="23.25" hidden="1" customHeight="1">
      <c r="A313" s="58">
        <v>3</v>
      </c>
      <c r="B313" s="58">
        <v>3</v>
      </c>
      <c r="C313" s="54">
        <v>2</v>
      </c>
      <c r="D313" s="55">
        <v>3</v>
      </c>
      <c r="E313" s="56"/>
      <c r="F313" s="88"/>
      <c r="G313" s="56" t="s">
        <v>215</v>
      </c>
      <c r="H313" s="43">
        <v>312</v>
      </c>
      <c r="I313" s="44">
        <f>I314</f>
        <v>0</v>
      </c>
      <c r="J313" s="84">
        <f>J314</f>
        <v>0</v>
      </c>
      <c r="K313" s="45">
        <f>K314</f>
        <v>0</v>
      </c>
      <c r="L313" s="45">
        <f>L314</f>
        <v>0</v>
      </c>
    </row>
    <row r="314" spans="1:12" ht="13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/>
      <c r="G314" s="56" t="s">
        <v>215</v>
      </c>
      <c r="H314" s="43">
        <v>313</v>
      </c>
      <c r="I314" s="44">
        <f>I315+I316</f>
        <v>0</v>
      </c>
      <c r="J314" s="44">
        <f>J315+J316</f>
        <v>0</v>
      </c>
      <c r="K314" s="44">
        <f>K315+K316</f>
        <v>0</v>
      </c>
      <c r="L314" s="44">
        <f>L315+L316</f>
        <v>0</v>
      </c>
    </row>
    <row r="315" spans="1:12" ht="28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1</v>
      </c>
      <c r="G315" s="56" t="s">
        <v>216</v>
      </c>
      <c r="H315" s="43">
        <v>314</v>
      </c>
      <c r="I315" s="104">
        <v>0</v>
      </c>
      <c r="J315" s="104">
        <v>0</v>
      </c>
      <c r="K315" s="104">
        <v>0</v>
      </c>
      <c r="L315" s="103">
        <v>0</v>
      </c>
    </row>
    <row r="316" spans="1:12" ht="27.7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2</v>
      </c>
      <c r="G316" s="56" t="s">
        <v>217</v>
      </c>
      <c r="H316" s="43">
        <v>315</v>
      </c>
      <c r="I316" s="61">
        <v>0</v>
      </c>
      <c r="J316" s="61">
        <v>0</v>
      </c>
      <c r="K316" s="61">
        <v>0</v>
      </c>
      <c r="L316" s="61">
        <v>0</v>
      </c>
    </row>
    <row r="317" spans="1:12" ht="14.4" hidden="1" customHeight="1">
      <c r="A317" s="58">
        <v>3</v>
      </c>
      <c r="B317" s="58">
        <v>3</v>
      </c>
      <c r="C317" s="54">
        <v>2</v>
      </c>
      <c r="D317" s="55">
        <v>4</v>
      </c>
      <c r="E317" s="55"/>
      <c r="F317" s="57"/>
      <c r="G317" s="56" t="s">
        <v>218</v>
      </c>
      <c r="H317" s="43">
        <v>316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2" ht="14.4" hidden="1" customHeight="1">
      <c r="A318" s="74">
        <v>3</v>
      </c>
      <c r="B318" s="74">
        <v>3</v>
      </c>
      <c r="C318" s="49">
        <v>2</v>
      </c>
      <c r="D318" s="47">
        <v>4</v>
      </c>
      <c r="E318" s="47">
        <v>1</v>
      </c>
      <c r="F318" s="50"/>
      <c r="G318" s="56" t="s">
        <v>218</v>
      </c>
      <c r="H318" s="43">
        <v>317</v>
      </c>
      <c r="I318" s="64">
        <f>SUM(I319:I320)</f>
        <v>0</v>
      </c>
      <c r="J318" s="85">
        <f>SUM(J319:J320)</f>
        <v>0</v>
      </c>
      <c r="K318" s="65">
        <f>SUM(K319:K320)</f>
        <v>0</v>
      </c>
      <c r="L318" s="65">
        <f>SUM(L319:L320)</f>
        <v>0</v>
      </c>
    </row>
    <row r="319" spans="1:12" ht="15.75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1</v>
      </c>
      <c r="G319" s="56" t="s">
        <v>219</v>
      </c>
      <c r="H319" s="43">
        <v>318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2</v>
      </c>
      <c r="G320" s="56" t="s">
        <v>227</v>
      </c>
      <c r="H320" s="43">
        <v>319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/>
      <c r="F321" s="57"/>
      <c r="G321" s="56" t="s">
        <v>221</v>
      </c>
      <c r="H321" s="43">
        <v>320</v>
      </c>
      <c r="I321" s="44">
        <f t="shared" ref="I321:L322" si="28">I322</f>
        <v>0</v>
      </c>
      <c r="J321" s="84">
        <f t="shared" si="28"/>
        <v>0</v>
      </c>
      <c r="K321" s="45">
        <f t="shared" si="28"/>
        <v>0</v>
      </c>
      <c r="L321" s="45">
        <f t="shared" si="28"/>
        <v>0</v>
      </c>
    </row>
    <row r="322" spans="1:12" ht="14.4" hidden="1" customHeight="1">
      <c r="A322" s="74">
        <v>3</v>
      </c>
      <c r="B322" s="74">
        <v>3</v>
      </c>
      <c r="C322" s="49">
        <v>2</v>
      </c>
      <c r="D322" s="47">
        <v>5</v>
      </c>
      <c r="E322" s="47">
        <v>1</v>
      </c>
      <c r="F322" s="50"/>
      <c r="G322" s="56" t="s">
        <v>221</v>
      </c>
      <c r="H322" s="43">
        <v>321</v>
      </c>
      <c r="I322" s="64">
        <f t="shared" si="28"/>
        <v>0</v>
      </c>
      <c r="J322" s="85">
        <f t="shared" si="28"/>
        <v>0</v>
      </c>
      <c r="K322" s="65">
        <f t="shared" si="28"/>
        <v>0</v>
      </c>
      <c r="L322" s="65">
        <f t="shared" si="28"/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5</v>
      </c>
      <c r="E323" s="55">
        <v>1</v>
      </c>
      <c r="F323" s="57">
        <v>1</v>
      </c>
      <c r="G323" s="56" t="s">
        <v>221</v>
      </c>
      <c r="H323" s="43">
        <v>322</v>
      </c>
      <c r="I323" s="104">
        <v>0</v>
      </c>
      <c r="J323" s="104">
        <v>0</v>
      </c>
      <c r="K323" s="104">
        <v>0</v>
      </c>
      <c r="L323" s="103">
        <v>0</v>
      </c>
    </row>
    <row r="324" spans="1:12" ht="16.5" hidden="1" customHeight="1">
      <c r="A324" s="58">
        <v>3</v>
      </c>
      <c r="B324" s="58">
        <v>3</v>
      </c>
      <c r="C324" s="54">
        <v>2</v>
      </c>
      <c r="D324" s="55">
        <v>6</v>
      </c>
      <c r="E324" s="55"/>
      <c r="F324" s="57"/>
      <c r="G324" s="56" t="s">
        <v>191</v>
      </c>
      <c r="H324" s="43">
        <v>323</v>
      </c>
      <c r="I324" s="44">
        <f t="shared" ref="I324:L325" si="29">I325</f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5" hidden="1" customHeight="1">
      <c r="A325" s="58">
        <v>3</v>
      </c>
      <c r="B325" s="58">
        <v>3</v>
      </c>
      <c r="C325" s="54">
        <v>2</v>
      </c>
      <c r="D325" s="55">
        <v>6</v>
      </c>
      <c r="E325" s="55">
        <v>1</v>
      </c>
      <c r="F325" s="57"/>
      <c r="G325" s="56" t="s">
        <v>191</v>
      </c>
      <c r="H325" s="43">
        <v>324</v>
      </c>
      <c r="I325" s="44">
        <f t="shared" si="29"/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3.5" hidden="1" customHeight="1">
      <c r="A326" s="66">
        <v>3</v>
      </c>
      <c r="B326" s="66">
        <v>3</v>
      </c>
      <c r="C326" s="67">
        <v>2</v>
      </c>
      <c r="D326" s="68">
        <v>6</v>
      </c>
      <c r="E326" s="68">
        <v>1</v>
      </c>
      <c r="F326" s="70">
        <v>1</v>
      </c>
      <c r="G326" s="69" t="s">
        <v>191</v>
      </c>
      <c r="H326" s="43">
        <v>325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5" hidden="1" customHeight="1">
      <c r="A327" s="58">
        <v>3</v>
      </c>
      <c r="B327" s="58">
        <v>3</v>
      </c>
      <c r="C327" s="54">
        <v>2</v>
      </c>
      <c r="D327" s="55">
        <v>7</v>
      </c>
      <c r="E327" s="55"/>
      <c r="F327" s="57"/>
      <c r="G327" s="56" t="s">
        <v>223</v>
      </c>
      <c r="H327" s="43">
        <v>326</v>
      </c>
      <c r="I327" s="44">
        <f>I328</f>
        <v>0</v>
      </c>
      <c r="J327" s="84">
        <f>J328</f>
        <v>0</v>
      </c>
      <c r="K327" s="45">
        <f>K328</f>
        <v>0</v>
      </c>
      <c r="L327" s="45">
        <f>L328</f>
        <v>0</v>
      </c>
    </row>
    <row r="328" spans="1:12" ht="12.75" hidden="1" customHeight="1">
      <c r="A328" s="66">
        <v>3</v>
      </c>
      <c r="B328" s="66">
        <v>3</v>
      </c>
      <c r="C328" s="67">
        <v>2</v>
      </c>
      <c r="D328" s="68">
        <v>7</v>
      </c>
      <c r="E328" s="68">
        <v>1</v>
      </c>
      <c r="F328" s="70"/>
      <c r="G328" s="56" t="s">
        <v>223</v>
      </c>
      <c r="H328" s="43">
        <v>327</v>
      </c>
      <c r="I328" s="44">
        <f>SUM(I329:I330)</f>
        <v>0</v>
      </c>
      <c r="J328" s="44">
        <f>SUM(J329:J330)</f>
        <v>0</v>
      </c>
      <c r="K328" s="44">
        <f>SUM(K329:K330)</f>
        <v>0</v>
      </c>
      <c r="L328" s="44">
        <f>SUM(L329:L330)</f>
        <v>0</v>
      </c>
    </row>
    <row r="329" spans="1:12" ht="27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1</v>
      </c>
      <c r="G329" s="56" t="s">
        <v>224</v>
      </c>
      <c r="H329" s="43">
        <v>328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30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2</v>
      </c>
      <c r="G330" s="56" t="s">
        <v>225</v>
      </c>
      <c r="H330" s="43">
        <v>329</v>
      </c>
      <c r="I330" s="61">
        <v>0</v>
      </c>
      <c r="J330" s="61">
        <v>0</v>
      </c>
      <c r="K330" s="61">
        <v>0</v>
      </c>
      <c r="L330" s="61">
        <v>0</v>
      </c>
    </row>
    <row r="331" spans="1:12" ht="15.6" customHeight="1">
      <c r="A331" s="24"/>
      <c r="B331" s="24"/>
      <c r="C331" s="25"/>
      <c r="D331" s="116"/>
      <c r="E331" s="117"/>
      <c r="F331" s="118"/>
      <c r="G331" s="119" t="s">
        <v>228</v>
      </c>
      <c r="H331" s="43">
        <v>330</v>
      </c>
      <c r="I331" s="93">
        <f>SUM(I30)</f>
        <v>19600</v>
      </c>
      <c r="J331" s="93">
        <f>SUM(J30)</f>
        <v>19600</v>
      </c>
      <c r="K331" s="93">
        <f>SUM(K30)</f>
        <v>19600</v>
      </c>
      <c r="L331" s="93">
        <f>SUM(L30)</f>
        <v>19600</v>
      </c>
    </row>
    <row r="332" spans="1:12" ht="13.2" customHeight="1">
      <c r="G332" s="120"/>
      <c r="H332" s="43"/>
      <c r="I332" s="121"/>
      <c r="J332" s="122"/>
      <c r="K332" s="122"/>
      <c r="L332" s="122"/>
    </row>
    <row r="333" spans="1:12" ht="18.600000000000001" hidden="1" customHeight="1">
      <c r="D333" s="21"/>
      <c r="E333" s="21"/>
      <c r="F333" s="29"/>
      <c r="G333" s="21" t="s">
        <v>229</v>
      </c>
      <c r="H333" s="142"/>
      <c r="I333" s="123"/>
      <c r="J333" s="122"/>
      <c r="K333" s="21" t="s">
        <v>230</v>
      </c>
      <c r="L333" s="123"/>
    </row>
    <row r="334" spans="1:12" ht="18.75" customHeight="1">
      <c r="A334" s="124"/>
      <c r="B334" s="124"/>
      <c r="C334" s="124"/>
      <c r="D334" s="125" t="s">
        <v>231</v>
      </c>
      <c r="E334"/>
      <c r="F334"/>
      <c r="G334" s="142"/>
      <c r="H334" s="142"/>
      <c r="I334" s="130" t="s">
        <v>232</v>
      </c>
      <c r="K334" s="468" t="s">
        <v>233</v>
      </c>
      <c r="L334" s="468"/>
    </row>
    <row r="335" spans="1:12" ht="6.6" customHeight="1">
      <c r="I335" s="126"/>
      <c r="K335" s="126"/>
      <c r="L335" s="126"/>
    </row>
    <row r="336" spans="1:12" ht="15.75" customHeight="1">
      <c r="D336" s="21"/>
      <c r="E336" s="21"/>
      <c r="F336" s="29"/>
      <c r="G336" s="21" t="s">
        <v>234</v>
      </c>
      <c r="I336" s="126"/>
      <c r="K336" s="21" t="s">
        <v>235</v>
      </c>
      <c r="L336" s="127"/>
    </row>
    <row r="337" spans="4:12" ht="26.25" customHeight="1">
      <c r="D337" s="470" t="s">
        <v>236</v>
      </c>
      <c r="E337" s="471"/>
      <c r="F337" s="471"/>
      <c r="G337" s="471"/>
      <c r="H337" s="128"/>
      <c r="I337" s="129" t="s">
        <v>232</v>
      </c>
      <c r="K337" s="468" t="s">
        <v>233</v>
      </c>
      <c r="L337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334:L334"/>
    <mergeCell ref="D337:G337"/>
    <mergeCell ref="K337:L337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.35433070866141736" bottom="0.35433070866141736" header="0.31496062992125984" footer="0.31496062992125984"/>
  <pageSetup paperSize="10000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9"/>
  <sheetViews>
    <sheetView topLeftCell="A22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3" t="s">
        <v>7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95" t="s">
        <v>8</v>
      </c>
      <c r="H8" s="495"/>
      <c r="I8" s="495"/>
      <c r="J8" s="495"/>
      <c r="K8" s="495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2" t="s">
        <v>452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6" t="s">
        <v>453</v>
      </c>
      <c r="H10" s="486"/>
      <c r="I10" s="486"/>
      <c r="J10" s="486"/>
      <c r="K10" s="486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6" t="s">
        <v>9</v>
      </c>
      <c r="H11" s="496"/>
      <c r="I11" s="496"/>
      <c r="J11" s="496"/>
      <c r="K11" s="49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2" t="s">
        <v>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6" t="s">
        <v>496</v>
      </c>
      <c r="H15" s="486"/>
      <c r="I15" s="486"/>
      <c r="J15" s="486"/>
      <c r="K15" s="486"/>
    </row>
    <row r="16" spans="1:36" ht="11.25" customHeight="1">
      <c r="G16" s="487" t="s">
        <v>11</v>
      </c>
      <c r="H16" s="487"/>
      <c r="I16" s="487"/>
      <c r="J16" s="487"/>
      <c r="K16" s="487"/>
    </row>
    <row r="17" spans="1:19" ht="15" customHeight="1">
      <c r="B17"/>
      <c r="C17"/>
      <c r="D17"/>
      <c r="E17" s="488" t="s">
        <v>12</v>
      </c>
      <c r="F17" s="488"/>
      <c r="G17" s="488"/>
      <c r="H17" s="488"/>
      <c r="I17" s="488"/>
      <c r="J17" s="488"/>
      <c r="K17" s="488"/>
      <c r="L17"/>
    </row>
    <row r="18" spans="1:19" ht="12" customHeight="1">
      <c r="A18" s="489" t="s">
        <v>13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136"/>
    </row>
    <row r="19" spans="1:19" ht="12" customHeight="1">
      <c r="F19" s="1"/>
      <c r="J19" s="12"/>
      <c r="K19" s="13"/>
      <c r="L19" s="14" t="s">
        <v>14</v>
      </c>
      <c r="M19" s="136"/>
    </row>
    <row r="20" spans="1:19" ht="11.25" customHeight="1">
      <c r="F20" s="1"/>
      <c r="J20" s="15" t="s">
        <v>15</v>
      </c>
      <c r="K20" s="7"/>
      <c r="L20" s="16"/>
      <c r="M20" s="136"/>
    </row>
    <row r="21" spans="1:19" ht="12" customHeight="1">
      <c r="E21" s="6"/>
      <c r="F21" s="17"/>
      <c r="I21" s="18"/>
      <c r="J21" s="18"/>
      <c r="K21" s="19" t="s">
        <v>16</v>
      </c>
      <c r="L21" s="16"/>
      <c r="M21" s="136"/>
    </row>
    <row r="22" spans="1:19" ht="12.75" customHeight="1">
      <c r="C22" s="490" t="s">
        <v>17</v>
      </c>
      <c r="D22" s="491"/>
      <c r="E22" s="491"/>
      <c r="F22" s="491"/>
      <c r="G22" s="491"/>
      <c r="H22" s="491"/>
      <c r="I22" s="491"/>
      <c r="K22" s="19" t="s">
        <v>18</v>
      </c>
      <c r="L22" s="20" t="s">
        <v>19</v>
      </c>
      <c r="M22" s="136"/>
    </row>
    <row r="23" spans="1:19" ht="12" customHeight="1">
      <c r="F23" s="1"/>
      <c r="G23" s="17" t="s">
        <v>240</v>
      </c>
      <c r="H23" s="21"/>
      <c r="J23" s="131" t="s">
        <v>21</v>
      </c>
      <c r="K23" s="22" t="s">
        <v>22</v>
      </c>
      <c r="L23" s="16"/>
      <c r="M23" s="136"/>
    </row>
    <row r="24" spans="1:19" ht="12.75" customHeight="1">
      <c r="F24" s="1"/>
      <c r="G24" s="23" t="s">
        <v>23</v>
      </c>
      <c r="H24" s="24" t="s">
        <v>243</v>
      </c>
      <c r="I24" s="25"/>
      <c r="J24" s="26"/>
      <c r="K24" s="16"/>
      <c r="L24" s="16"/>
      <c r="M24" s="136"/>
    </row>
    <row r="25" spans="1:19" ht="13.5" customHeight="1">
      <c r="F25" s="1"/>
      <c r="G25" s="469" t="s">
        <v>24</v>
      </c>
      <c r="H25" s="469"/>
      <c r="I25" s="144" t="s">
        <v>25</v>
      </c>
      <c r="J25" s="145" t="s">
        <v>26</v>
      </c>
      <c r="K25" s="146" t="s">
        <v>27</v>
      </c>
      <c r="L25" s="146" t="s">
        <v>28</v>
      </c>
      <c r="M25" s="136"/>
    </row>
    <row r="26" spans="1:19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29</v>
      </c>
      <c r="M26" s="137"/>
    </row>
    <row r="27" spans="1:19" ht="24" customHeight="1">
      <c r="A27" s="472" t="s">
        <v>30</v>
      </c>
      <c r="B27" s="473"/>
      <c r="C27" s="473"/>
      <c r="D27" s="473"/>
      <c r="E27" s="473"/>
      <c r="F27" s="473"/>
      <c r="G27" s="476" t="s">
        <v>31</v>
      </c>
      <c r="H27" s="478" t="s">
        <v>32</v>
      </c>
      <c r="I27" s="480" t="s">
        <v>33</v>
      </c>
      <c r="J27" s="481"/>
      <c r="K27" s="482" t="s">
        <v>34</v>
      </c>
      <c r="L27" s="484" t="s">
        <v>35</v>
      </c>
      <c r="M27" s="137"/>
    </row>
    <row r="28" spans="1:19" ht="46.5" customHeight="1">
      <c r="A28" s="474"/>
      <c r="B28" s="475"/>
      <c r="C28" s="475"/>
      <c r="D28" s="475"/>
      <c r="E28" s="475"/>
      <c r="F28" s="475"/>
      <c r="G28" s="477"/>
      <c r="H28" s="479"/>
      <c r="I28" s="32" t="s">
        <v>36</v>
      </c>
      <c r="J28" s="33" t="s">
        <v>37</v>
      </c>
      <c r="K28" s="483"/>
      <c r="L28" s="485"/>
    </row>
    <row r="29" spans="1:19" ht="11.25" customHeight="1">
      <c r="A29" s="465" t="s">
        <v>38</v>
      </c>
      <c r="B29" s="466"/>
      <c r="C29" s="466"/>
      <c r="D29" s="466"/>
      <c r="E29" s="466"/>
      <c r="F29" s="467"/>
      <c r="G29" s="34">
        <v>2</v>
      </c>
      <c r="H29" s="35">
        <v>3</v>
      </c>
      <c r="I29" s="36" t="s">
        <v>39</v>
      </c>
      <c r="J29" s="37" t="s">
        <v>22</v>
      </c>
      <c r="K29" s="38">
        <v>6</v>
      </c>
      <c r="L29" s="38">
        <v>7</v>
      </c>
    </row>
    <row r="30" spans="1:19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40</v>
      </c>
      <c r="H30" s="43">
        <v>1</v>
      </c>
      <c r="I30" s="44">
        <f>SUM(I31+I44+I65+I72+I92)</f>
        <v>5400</v>
      </c>
      <c r="J30" s="44">
        <f>SUM(J31+J44+J65+J72+J92)</f>
        <v>5400</v>
      </c>
      <c r="K30" s="44">
        <f>SUM(K31+K44+K65+K72+K92)</f>
        <v>5400</v>
      </c>
      <c r="L30" s="44">
        <f>SUM(L31+L44+L65+L72+L92)</f>
        <v>5400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46</v>
      </c>
      <c r="H31" s="43">
        <v>13</v>
      </c>
      <c r="I31" s="64">
        <f t="shared" ref="I31:L33" si="0">I32</f>
        <v>5400</v>
      </c>
      <c r="J31" s="65">
        <f t="shared" si="0"/>
        <v>5400</v>
      </c>
      <c r="K31" s="64">
        <f t="shared" si="0"/>
        <v>5400</v>
      </c>
      <c r="L31" s="64">
        <f t="shared" si="0"/>
        <v>5400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46</v>
      </c>
      <c r="H32" s="43">
        <v>14</v>
      </c>
      <c r="I32" s="44">
        <f t="shared" si="0"/>
        <v>5400</v>
      </c>
      <c r="J32" s="45">
        <f t="shared" si="0"/>
        <v>5400</v>
      </c>
      <c r="K32" s="44">
        <f t="shared" si="0"/>
        <v>5400</v>
      </c>
      <c r="L32" s="45">
        <f t="shared" si="0"/>
        <v>5400</v>
      </c>
      <c r="Q32" s="138"/>
      <c r="S32" s="138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46</v>
      </c>
      <c r="H33" s="43">
        <v>15</v>
      </c>
      <c r="I33" s="44">
        <f t="shared" si="0"/>
        <v>5400</v>
      </c>
      <c r="J33" s="45">
        <f t="shared" si="0"/>
        <v>5400</v>
      </c>
      <c r="K33" s="53">
        <f t="shared" si="0"/>
        <v>5400</v>
      </c>
      <c r="L33" s="53">
        <f t="shared" si="0"/>
        <v>5400</v>
      </c>
      <c r="Q33" s="138"/>
      <c r="R33" s="138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46</v>
      </c>
      <c r="H34" s="43">
        <v>16</v>
      </c>
      <c r="I34" s="71">
        <f>SUM(I35:I43)</f>
        <v>5400</v>
      </c>
      <c r="J34" s="71">
        <f>SUM(J35:J43)</f>
        <v>5400</v>
      </c>
      <c r="K34" s="72">
        <f>SUM(K35:K43)</f>
        <v>5400</v>
      </c>
      <c r="L34" s="72">
        <f>SUM(L35:L43)</f>
        <v>5400</v>
      </c>
      <c r="Q34" s="138"/>
      <c r="R34" s="138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51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5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11</v>
      </c>
      <c r="G36" s="56" t="s">
        <v>52</v>
      </c>
      <c r="H36" s="43">
        <v>22</v>
      </c>
      <c r="I36" s="61">
        <v>100</v>
      </c>
      <c r="J36" s="60">
        <v>100</v>
      </c>
      <c r="K36" s="60">
        <v>100</v>
      </c>
      <c r="L36" s="60">
        <v>100</v>
      </c>
      <c r="Q36" s="138"/>
      <c r="R36" s="138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53</v>
      </c>
      <c r="H37" s="43">
        <v>23</v>
      </c>
      <c r="I37" s="79">
        <v>0</v>
      </c>
      <c r="J37" s="60">
        <v>0</v>
      </c>
      <c r="K37" s="60">
        <v>0</v>
      </c>
      <c r="L37" s="60">
        <v>0</v>
      </c>
      <c r="Q37" s="138"/>
      <c r="R37" s="138"/>
    </row>
    <row r="38" spans="1:19" ht="27.7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15</v>
      </c>
      <c r="G38" s="56" t="s">
        <v>55</v>
      </c>
      <c r="H38" s="43">
        <v>25</v>
      </c>
      <c r="I38" s="61">
        <v>500</v>
      </c>
      <c r="J38" s="60">
        <v>500</v>
      </c>
      <c r="K38" s="60">
        <v>500</v>
      </c>
      <c r="L38" s="60">
        <v>500</v>
      </c>
      <c r="Q38" s="138"/>
      <c r="R38" s="138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57</v>
      </c>
      <c r="H39" s="43">
        <v>27</v>
      </c>
      <c r="I39" s="61">
        <v>0</v>
      </c>
      <c r="J39" s="61">
        <v>0</v>
      </c>
      <c r="K39" s="61">
        <v>0</v>
      </c>
      <c r="L39" s="61">
        <v>0</v>
      </c>
      <c r="Q39" s="138"/>
      <c r="R39" s="138"/>
    </row>
    <row r="40" spans="1:19" ht="14.25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20</v>
      </c>
      <c r="G40" s="56" t="s">
        <v>58</v>
      </c>
      <c r="H40" s="43">
        <v>28</v>
      </c>
      <c r="I40" s="61">
        <v>3000</v>
      </c>
      <c r="J40" s="60">
        <v>3000</v>
      </c>
      <c r="K40" s="60">
        <v>3000</v>
      </c>
      <c r="L40" s="60">
        <v>3000</v>
      </c>
      <c r="Q40" s="138"/>
      <c r="R40" s="138"/>
    </row>
    <row r="41" spans="1:19" ht="27.75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21</v>
      </c>
      <c r="G41" s="56" t="s">
        <v>59</v>
      </c>
      <c r="H41" s="43">
        <v>29</v>
      </c>
      <c r="I41" s="61">
        <v>100</v>
      </c>
      <c r="J41" s="60">
        <v>100</v>
      </c>
      <c r="K41" s="60">
        <v>100</v>
      </c>
      <c r="L41" s="60">
        <v>100</v>
      </c>
      <c r="Q41" s="138"/>
      <c r="R41" s="138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60</v>
      </c>
      <c r="H42" s="43">
        <v>30</v>
      </c>
      <c r="I42" s="61">
        <v>0</v>
      </c>
      <c r="J42" s="60">
        <v>0</v>
      </c>
      <c r="K42" s="60">
        <v>0</v>
      </c>
      <c r="L42" s="60">
        <v>0</v>
      </c>
      <c r="Q42" s="138"/>
      <c r="R42" s="138"/>
    </row>
    <row r="43" spans="1:19" ht="15" customHeight="1">
      <c r="A43" s="58">
        <v>2</v>
      </c>
      <c r="B43" s="54">
        <v>2</v>
      </c>
      <c r="C43" s="55">
        <v>1</v>
      </c>
      <c r="D43" s="55">
        <v>1</v>
      </c>
      <c r="E43" s="55">
        <v>1</v>
      </c>
      <c r="F43" s="57">
        <v>30</v>
      </c>
      <c r="G43" s="56" t="s">
        <v>61</v>
      </c>
      <c r="H43" s="43">
        <v>31</v>
      </c>
      <c r="I43" s="61">
        <v>1700</v>
      </c>
      <c r="J43" s="60">
        <v>1700</v>
      </c>
      <c r="K43" s="60">
        <v>1700</v>
      </c>
      <c r="L43" s="60">
        <v>1700</v>
      </c>
      <c r="Q43" s="138"/>
      <c r="R43" s="138"/>
    </row>
    <row r="44" spans="1:19" ht="14.25" hidden="1" customHeight="1">
      <c r="A44" s="81">
        <v>2</v>
      </c>
      <c r="B44" s="82">
        <v>3</v>
      </c>
      <c r="C44" s="46"/>
      <c r="D44" s="47"/>
      <c r="E44" s="47"/>
      <c r="F44" s="50"/>
      <c r="G44" s="83" t="s">
        <v>62</v>
      </c>
      <c r="H44" s="43">
        <v>32</v>
      </c>
      <c r="I44" s="64">
        <f>I45</f>
        <v>0</v>
      </c>
      <c r="J44" s="64">
        <f>J45</f>
        <v>0</v>
      </c>
      <c r="K44" s="64">
        <f>K45</f>
        <v>0</v>
      </c>
      <c r="L44" s="64">
        <f>L45</f>
        <v>0</v>
      </c>
    </row>
    <row r="45" spans="1:19" ht="13.5" hidden="1" customHeight="1">
      <c r="A45" s="58">
        <v>2</v>
      </c>
      <c r="B45" s="54">
        <v>3</v>
      </c>
      <c r="C45" s="55">
        <v>1</v>
      </c>
      <c r="D45" s="55"/>
      <c r="E45" s="55"/>
      <c r="F45" s="57"/>
      <c r="G45" s="56" t="s">
        <v>63</v>
      </c>
      <c r="H45" s="43">
        <v>33</v>
      </c>
      <c r="I45" s="44">
        <f>SUM(I46+I51+I56)</f>
        <v>0</v>
      </c>
      <c r="J45" s="84">
        <f>SUM(J46+J51+J56)</f>
        <v>0</v>
      </c>
      <c r="K45" s="45">
        <f>SUM(K46+K51+K56)</f>
        <v>0</v>
      </c>
      <c r="L45" s="44">
        <f>SUM(L46+L51+L56)</f>
        <v>0</v>
      </c>
      <c r="Q45" s="138"/>
      <c r="S45" s="138"/>
    </row>
    <row r="46" spans="1:19" ht="15" hidden="1" customHeight="1">
      <c r="A46" s="58">
        <v>2</v>
      </c>
      <c r="B46" s="54">
        <v>3</v>
      </c>
      <c r="C46" s="55">
        <v>1</v>
      </c>
      <c r="D46" s="55">
        <v>1</v>
      </c>
      <c r="E46" s="55"/>
      <c r="F46" s="57"/>
      <c r="G46" s="56" t="s">
        <v>64</v>
      </c>
      <c r="H46" s="43">
        <v>34</v>
      </c>
      <c r="I46" s="44">
        <f>I47</f>
        <v>0</v>
      </c>
      <c r="J46" s="84">
        <f>J47</f>
        <v>0</v>
      </c>
      <c r="K46" s="45">
        <f>K47</f>
        <v>0</v>
      </c>
      <c r="L46" s="44">
        <f>L47</f>
        <v>0</v>
      </c>
      <c r="Q46" s="138"/>
      <c r="R46" s="138"/>
    </row>
    <row r="47" spans="1:19" ht="13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/>
      <c r="G47" s="56" t="s">
        <v>64</v>
      </c>
      <c r="H47" s="43">
        <v>35</v>
      </c>
      <c r="I47" s="44">
        <f>SUM(I48:I50)</f>
        <v>0</v>
      </c>
      <c r="J47" s="84">
        <f>SUM(J48:J50)</f>
        <v>0</v>
      </c>
      <c r="K47" s="45">
        <f>SUM(K48:K50)</f>
        <v>0</v>
      </c>
      <c r="L47" s="44">
        <f>SUM(L48:L50)</f>
        <v>0</v>
      </c>
      <c r="Q47" s="138"/>
      <c r="R47" s="138"/>
    </row>
    <row r="48" spans="1:19" s="139" customFormat="1" ht="25.5" hidden="1" customHeight="1">
      <c r="A48" s="58">
        <v>2</v>
      </c>
      <c r="B48" s="54">
        <v>3</v>
      </c>
      <c r="C48" s="55">
        <v>1</v>
      </c>
      <c r="D48" s="55">
        <v>1</v>
      </c>
      <c r="E48" s="55">
        <v>1</v>
      </c>
      <c r="F48" s="57">
        <v>1</v>
      </c>
      <c r="G48" s="56" t="s">
        <v>65</v>
      </c>
      <c r="H48" s="43">
        <v>36</v>
      </c>
      <c r="I48" s="61">
        <v>0</v>
      </c>
      <c r="J48" s="61">
        <v>0</v>
      </c>
      <c r="K48" s="61">
        <v>0</v>
      </c>
      <c r="L48" s="61">
        <v>0</v>
      </c>
      <c r="Q48" s="138"/>
      <c r="R48" s="138"/>
    </row>
    <row r="49" spans="1:18" ht="19.5" hidden="1" customHeight="1">
      <c r="A49" s="58">
        <v>2</v>
      </c>
      <c r="B49" s="49">
        <v>3</v>
      </c>
      <c r="C49" s="47">
        <v>1</v>
      </c>
      <c r="D49" s="47">
        <v>1</v>
      </c>
      <c r="E49" s="47">
        <v>1</v>
      </c>
      <c r="F49" s="50">
        <v>2</v>
      </c>
      <c r="G49" s="48" t="s">
        <v>66</v>
      </c>
      <c r="H49" s="43">
        <v>37</v>
      </c>
      <c r="I49" s="59">
        <v>0</v>
      </c>
      <c r="J49" s="59">
        <v>0</v>
      </c>
      <c r="K49" s="59">
        <v>0</v>
      </c>
      <c r="L49" s="59">
        <v>0</v>
      </c>
      <c r="Q49" s="138"/>
      <c r="R49" s="138"/>
    </row>
    <row r="50" spans="1:18" ht="16.5" hidden="1" customHeight="1">
      <c r="A50" s="54">
        <v>2</v>
      </c>
      <c r="B50" s="55">
        <v>3</v>
      </c>
      <c r="C50" s="55">
        <v>1</v>
      </c>
      <c r="D50" s="55">
        <v>1</v>
      </c>
      <c r="E50" s="55">
        <v>1</v>
      </c>
      <c r="F50" s="57">
        <v>3</v>
      </c>
      <c r="G50" s="56" t="s">
        <v>67</v>
      </c>
      <c r="H50" s="43">
        <v>38</v>
      </c>
      <c r="I50" s="61">
        <v>0</v>
      </c>
      <c r="J50" s="61">
        <v>0</v>
      </c>
      <c r="K50" s="61">
        <v>0</v>
      </c>
      <c r="L50" s="61">
        <v>0</v>
      </c>
      <c r="Q50" s="138"/>
      <c r="R50" s="138"/>
    </row>
    <row r="51" spans="1:18" ht="29.25" hidden="1" customHeight="1">
      <c r="A51" s="49">
        <v>2</v>
      </c>
      <c r="B51" s="47">
        <v>3</v>
      </c>
      <c r="C51" s="47">
        <v>1</v>
      </c>
      <c r="D51" s="47">
        <v>2</v>
      </c>
      <c r="E51" s="47"/>
      <c r="F51" s="50"/>
      <c r="G51" s="48" t="s">
        <v>68</v>
      </c>
      <c r="H51" s="43">
        <v>39</v>
      </c>
      <c r="I51" s="64">
        <f>I52</f>
        <v>0</v>
      </c>
      <c r="J51" s="85">
        <f>J52</f>
        <v>0</v>
      </c>
      <c r="K51" s="65">
        <f>K52</f>
        <v>0</v>
      </c>
      <c r="L51" s="65">
        <f>L52</f>
        <v>0</v>
      </c>
      <c r="Q51" s="138"/>
      <c r="R51" s="138"/>
    </row>
    <row r="52" spans="1:18" ht="27" hidden="1" customHeight="1">
      <c r="A52" s="67">
        <v>2</v>
      </c>
      <c r="B52" s="68">
        <v>3</v>
      </c>
      <c r="C52" s="68">
        <v>1</v>
      </c>
      <c r="D52" s="68">
        <v>2</v>
      </c>
      <c r="E52" s="68">
        <v>1</v>
      </c>
      <c r="F52" s="70"/>
      <c r="G52" s="48" t="s">
        <v>68</v>
      </c>
      <c r="H52" s="43">
        <v>40</v>
      </c>
      <c r="I52" s="53">
        <f>SUM(I53:I55)</f>
        <v>0</v>
      </c>
      <c r="J52" s="86">
        <f>SUM(J53:J55)</f>
        <v>0</v>
      </c>
      <c r="K52" s="52">
        <f>SUM(K53:K55)</f>
        <v>0</v>
      </c>
      <c r="L52" s="45">
        <f>SUM(L53:L55)</f>
        <v>0</v>
      </c>
      <c r="Q52" s="138"/>
      <c r="R52" s="138"/>
    </row>
    <row r="53" spans="1:18" s="139" customFormat="1" ht="27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1</v>
      </c>
      <c r="G53" s="58" t="s">
        <v>65</v>
      </c>
      <c r="H53" s="43">
        <v>41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8" ht="16.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2</v>
      </c>
      <c r="G54" s="58" t="s">
        <v>66</v>
      </c>
      <c r="H54" s="43">
        <v>42</v>
      </c>
      <c r="I54" s="61">
        <v>0</v>
      </c>
      <c r="J54" s="61">
        <v>0</v>
      </c>
      <c r="K54" s="61">
        <v>0</v>
      </c>
      <c r="L54" s="61">
        <v>0</v>
      </c>
      <c r="Q54" s="138"/>
      <c r="R54" s="138"/>
    </row>
    <row r="55" spans="1:18" ht="15" hidden="1" customHeight="1">
      <c r="A55" s="54">
        <v>2</v>
      </c>
      <c r="B55" s="55">
        <v>3</v>
      </c>
      <c r="C55" s="55">
        <v>1</v>
      </c>
      <c r="D55" s="55">
        <v>2</v>
      </c>
      <c r="E55" s="55">
        <v>1</v>
      </c>
      <c r="F55" s="57">
        <v>3</v>
      </c>
      <c r="G55" s="58" t="s">
        <v>67</v>
      </c>
      <c r="H55" s="43">
        <v>43</v>
      </c>
      <c r="I55" s="61">
        <v>0</v>
      </c>
      <c r="J55" s="61">
        <v>0</v>
      </c>
      <c r="K55" s="61">
        <v>0</v>
      </c>
      <c r="L55" s="61">
        <v>0</v>
      </c>
      <c r="Q55" s="138"/>
      <c r="R55" s="138"/>
    </row>
    <row r="56" spans="1:18" ht="27.75" hidden="1" customHeight="1">
      <c r="A56" s="54">
        <v>2</v>
      </c>
      <c r="B56" s="55">
        <v>3</v>
      </c>
      <c r="C56" s="55">
        <v>1</v>
      </c>
      <c r="D56" s="55">
        <v>3</v>
      </c>
      <c r="E56" s="55"/>
      <c r="F56" s="57"/>
      <c r="G56" s="58" t="s">
        <v>69</v>
      </c>
      <c r="H56" s="43">
        <v>44</v>
      </c>
      <c r="I56" s="44">
        <f>I57</f>
        <v>0</v>
      </c>
      <c r="J56" s="84">
        <f>J57</f>
        <v>0</v>
      </c>
      <c r="K56" s="45">
        <f>K57</f>
        <v>0</v>
      </c>
      <c r="L56" s="45">
        <f>L57</f>
        <v>0</v>
      </c>
      <c r="Q56" s="138"/>
      <c r="R56" s="138"/>
    </row>
    <row r="57" spans="1:18" ht="26.25" hidden="1" customHeight="1">
      <c r="A57" s="54">
        <v>2</v>
      </c>
      <c r="B57" s="55">
        <v>3</v>
      </c>
      <c r="C57" s="55">
        <v>1</v>
      </c>
      <c r="D57" s="55">
        <v>3</v>
      </c>
      <c r="E57" s="55">
        <v>1</v>
      </c>
      <c r="F57" s="57"/>
      <c r="G57" s="58" t="s">
        <v>70</v>
      </c>
      <c r="H57" s="43">
        <v>45</v>
      </c>
      <c r="I57" s="44">
        <f>SUM(I58:I60)</f>
        <v>0</v>
      </c>
      <c r="J57" s="84">
        <f>SUM(J58:J60)</f>
        <v>0</v>
      </c>
      <c r="K57" s="45">
        <f>SUM(K58:K60)</f>
        <v>0</v>
      </c>
      <c r="L57" s="45">
        <f>SUM(L58:L60)</f>
        <v>0</v>
      </c>
      <c r="Q57" s="138"/>
      <c r="R57" s="138"/>
    </row>
    <row r="58" spans="1:18" ht="15" hidden="1" customHeight="1">
      <c r="A58" s="49">
        <v>2</v>
      </c>
      <c r="B58" s="47">
        <v>3</v>
      </c>
      <c r="C58" s="47">
        <v>1</v>
      </c>
      <c r="D58" s="47">
        <v>3</v>
      </c>
      <c r="E58" s="47">
        <v>1</v>
      </c>
      <c r="F58" s="50">
        <v>1</v>
      </c>
      <c r="G58" s="74" t="s">
        <v>71</v>
      </c>
      <c r="H58" s="43">
        <v>46</v>
      </c>
      <c r="I58" s="59">
        <v>0</v>
      </c>
      <c r="J58" s="59">
        <v>0</v>
      </c>
      <c r="K58" s="59">
        <v>0</v>
      </c>
      <c r="L58" s="59">
        <v>0</v>
      </c>
      <c r="Q58" s="138"/>
      <c r="R58" s="138"/>
    </row>
    <row r="59" spans="1:18" ht="16.5" hidden="1" customHeight="1">
      <c r="A59" s="54">
        <v>2</v>
      </c>
      <c r="B59" s="55">
        <v>3</v>
      </c>
      <c r="C59" s="55">
        <v>1</v>
      </c>
      <c r="D59" s="55">
        <v>3</v>
      </c>
      <c r="E59" s="55">
        <v>1</v>
      </c>
      <c r="F59" s="57">
        <v>2</v>
      </c>
      <c r="G59" s="58" t="s">
        <v>72</v>
      </c>
      <c r="H59" s="43">
        <v>47</v>
      </c>
      <c r="I59" s="61">
        <v>0</v>
      </c>
      <c r="J59" s="61">
        <v>0</v>
      </c>
      <c r="K59" s="61">
        <v>0</v>
      </c>
      <c r="L59" s="61">
        <v>0</v>
      </c>
      <c r="Q59" s="138"/>
      <c r="R59" s="138"/>
    </row>
    <row r="60" spans="1:18" ht="17.25" hidden="1" customHeight="1">
      <c r="A60" s="49">
        <v>2</v>
      </c>
      <c r="B60" s="47">
        <v>3</v>
      </c>
      <c r="C60" s="47">
        <v>1</v>
      </c>
      <c r="D60" s="47">
        <v>3</v>
      </c>
      <c r="E60" s="47">
        <v>1</v>
      </c>
      <c r="F60" s="50">
        <v>3</v>
      </c>
      <c r="G60" s="74" t="s">
        <v>73</v>
      </c>
      <c r="H60" s="43">
        <v>48</v>
      </c>
      <c r="I60" s="59">
        <v>0</v>
      </c>
      <c r="J60" s="59">
        <v>0</v>
      </c>
      <c r="K60" s="59">
        <v>0</v>
      </c>
      <c r="L60" s="59">
        <v>0</v>
      </c>
      <c r="Q60" s="138"/>
      <c r="R60" s="138"/>
    </row>
    <row r="61" spans="1:18" ht="12.75" hidden="1" customHeight="1">
      <c r="A61" s="49">
        <v>2</v>
      </c>
      <c r="B61" s="47">
        <v>3</v>
      </c>
      <c r="C61" s="47">
        <v>2</v>
      </c>
      <c r="D61" s="47"/>
      <c r="E61" s="47"/>
      <c r="F61" s="50"/>
      <c r="G61" s="74" t="s">
        <v>74</v>
      </c>
      <c r="H61" s="43">
        <v>49</v>
      </c>
      <c r="I61" s="44">
        <f t="shared" ref="I61:L62" si="1">I62</f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2" hidden="1" customHeight="1">
      <c r="A62" s="49">
        <v>2</v>
      </c>
      <c r="B62" s="47">
        <v>3</v>
      </c>
      <c r="C62" s="47">
        <v>2</v>
      </c>
      <c r="D62" s="47">
        <v>1</v>
      </c>
      <c r="E62" s="47"/>
      <c r="F62" s="50"/>
      <c r="G62" s="74" t="s">
        <v>74</v>
      </c>
      <c r="H62" s="43">
        <v>50</v>
      </c>
      <c r="I62" s="44">
        <f t="shared" si="1"/>
        <v>0</v>
      </c>
      <c r="J62" s="44">
        <f t="shared" si="1"/>
        <v>0</v>
      </c>
      <c r="K62" s="44">
        <f t="shared" si="1"/>
        <v>0</v>
      </c>
      <c r="L62" s="44">
        <f t="shared" si="1"/>
        <v>0</v>
      </c>
    </row>
    <row r="63" spans="1:18" ht="15.7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/>
      <c r="G63" s="74" t="s">
        <v>74</v>
      </c>
      <c r="H63" s="43">
        <v>51</v>
      </c>
      <c r="I63" s="44">
        <f>SUM(I64)</f>
        <v>0</v>
      </c>
      <c r="J63" s="44">
        <f>SUM(J64)</f>
        <v>0</v>
      </c>
      <c r="K63" s="44">
        <f>SUM(K64)</f>
        <v>0</v>
      </c>
      <c r="L63" s="44">
        <f>SUM(L64)</f>
        <v>0</v>
      </c>
    </row>
    <row r="64" spans="1:18" ht="13.5" hidden="1" customHeight="1">
      <c r="A64" s="49">
        <v>2</v>
      </c>
      <c r="B64" s="47">
        <v>3</v>
      </c>
      <c r="C64" s="47">
        <v>2</v>
      </c>
      <c r="D64" s="47">
        <v>1</v>
      </c>
      <c r="E64" s="47">
        <v>1</v>
      </c>
      <c r="F64" s="50">
        <v>1</v>
      </c>
      <c r="G64" s="74" t="s">
        <v>74</v>
      </c>
      <c r="H64" s="43">
        <v>52</v>
      </c>
      <c r="I64" s="61">
        <v>0</v>
      </c>
      <c r="J64" s="61">
        <v>0</v>
      </c>
      <c r="K64" s="61">
        <v>0</v>
      </c>
      <c r="L64" s="61">
        <v>0</v>
      </c>
    </row>
    <row r="65" spans="1:12" ht="16.5" hidden="1" customHeight="1">
      <c r="A65" s="39">
        <v>2</v>
      </c>
      <c r="B65" s="40">
        <v>4</v>
      </c>
      <c r="C65" s="40"/>
      <c r="D65" s="40"/>
      <c r="E65" s="40"/>
      <c r="F65" s="42"/>
      <c r="G65" s="87" t="s">
        <v>75</v>
      </c>
      <c r="H65" s="43">
        <v>53</v>
      </c>
      <c r="I65" s="44">
        <f t="shared" ref="I65:L67" si="2">I66</f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5.75" hidden="1" customHeight="1">
      <c r="A66" s="54">
        <v>2</v>
      </c>
      <c r="B66" s="55">
        <v>4</v>
      </c>
      <c r="C66" s="55">
        <v>1</v>
      </c>
      <c r="D66" s="55"/>
      <c r="E66" s="55"/>
      <c r="F66" s="57"/>
      <c r="G66" s="58" t="s">
        <v>76</v>
      </c>
      <c r="H66" s="43">
        <v>54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7.25" hidden="1" customHeight="1">
      <c r="A67" s="54">
        <v>2</v>
      </c>
      <c r="B67" s="55">
        <v>4</v>
      </c>
      <c r="C67" s="55">
        <v>1</v>
      </c>
      <c r="D67" s="55">
        <v>1</v>
      </c>
      <c r="E67" s="55"/>
      <c r="F67" s="57"/>
      <c r="G67" s="58" t="s">
        <v>76</v>
      </c>
      <c r="H67" s="43">
        <v>55</v>
      </c>
      <c r="I67" s="44">
        <f t="shared" si="2"/>
        <v>0</v>
      </c>
      <c r="J67" s="84">
        <f t="shared" si="2"/>
        <v>0</v>
      </c>
      <c r="K67" s="45">
        <f t="shared" si="2"/>
        <v>0</v>
      </c>
      <c r="L67" s="45">
        <f t="shared" si="2"/>
        <v>0</v>
      </c>
    </row>
    <row r="68" spans="1:12" ht="18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/>
      <c r="G68" s="58" t="s">
        <v>76</v>
      </c>
      <c r="H68" s="43">
        <v>56</v>
      </c>
      <c r="I68" s="44">
        <f>SUM(I69:I71)</f>
        <v>0</v>
      </c>
      <c r="J68" s="84">
        <f>SUM(J69:J71)</f>
        <v>0</v>
      </c>
      <c r="K68" s="45">
        <f>SUM(K69:K71)</f>
        <v>0</v>
      </c>
      <c r="L68" s="45">
        <f>SUM(L69:L71)</f>
        <v>0</v>
      </c>
    </row>
    <row r="69" spans="1:12" ht="14.25" hidden="1" customHeight="1">
      <c r="A69" s="54">
        <v>2</v>
      </c>
      <c r="B69" s="55">
        <v>4</v>
      </c>
      <c r="C69" s="55">
        <v>1</v>
      </c>
      <c r="D69" s="55">
        <v>1</v>
      </c>
      <c r="E69" s="55">
        <v>1</v>
      </c>
      <c r="F69" s="57">
        <v>1</v>
      </c>
      <c r="G69" s="58" t="s">
        <v>77</v>
      </c>
      <c r="H69" s="43">
        <v>57</v>
      </c>
      <c r="I69" s="61">
        <v>0</v>
      </c>
      <c r="J69" s="61">
        <v>0</v>
      </c>
      <c r="K69" s="61">
        <v>0</v>
      </c>
      <c r="L69" s="61">
        <v>0</v>
      </c>
    </row>
    <row r="70" spans="1:12" ht="13.5" hidden="1" customHeight="1">
      <c r="A70" s="54">
        <v>2</v>
      </c>
      <c r="B70" s="54">
        <v>4</v>
      </c>
      <c r="C70" s="54">
        <v>1</v>
      </c>
      <c r="D70" s="55">
        <v>1</v>
      </c>
      <c r="E70" s="55">
        <v>1</v>
      </c>
      <c r="F70" s="88">
        <v>2</v>
      </c>
      <c r="G70" s="56" t="s">
        <v>78</v>
      </c>
      <c r="H70" s="43">
        <v>58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54">
        <v>2</v>
      </c>
      <c r="B71" s="55">
        <v>4</v>
      </c>
      <c r="C71" s="54">
        <v>1</v>
      </c>
      <c r="D71" s="55">
        <v>1</v>
      </c>
      <c r="E71" s="55">
        <v>1</v>
      </c>
      <c r="F71" s="88">
        <v>3</v>
      </c>
      <c r="G71" s="56" t="s">
        <v>79</v>
      </c>
      <c r="H71" s="43">
        <v>59</v>
      </c>
      <c r="I71" s="61">
        <v>0</v>
      </c>
      <c r="J71" s="61">
        <v>0</v>
      </c>
      <c r="K71" s="61">
        <v>0</v>
      </c>
      <c r="L71" s="61">
        <v>0</v>
      </c>
    </row>
    <row r="72" spans="1:12" ht="14.4" hidden="1" customHeight="1">
      <c r="A72" s="39">
        <v>2</v>
      </c>
      <c r="B72" s="40">
        <v>5</v>
      </c>
      <c r="C72" s="39"/>
      <c r="D72" s="40"/>
      <c r="E72" s="40"/>
      <c r="F72" s="89"/>
      <c r="G72" s="41" t="s">
        <v>80</v>
      </c>
      <c r="H72" s="43">
        <v>60</v>
      </c>
      <c r="I72" s="44">
        <f>SUM(I73+I78+I83)</f>
        <v>0</v>
      </c>
      <c r="J72" s="84">
        <f>SUM(J73+J78+J83)</f>
        <v>0</v>
      </c>
      <c r="K72" s="45">
        <f>SUM(K73+K78+K83)</f>
        <v>0</v>
      </c>
      <c r="L72" s="45">
        <f>SUM(L73+L78+L83)</f>
        <v>0</v>
      </c>
    </row>
    <row r="73" spans="1:12" ht="14.4" hidden="1" customHeight="1">
      <c r="A73" s="49">
        <v>2</v>
      </c>
      <c r="B73" s="47">
        <v>5</v>
      </c>
      <c r="C73" s="49">
        <v>1</v>
      </c>
      <c r="D73" s="47"/>
      <c r="E73" s="47"/>
      <c r="F73" s="90"/>
      <c r="G73" s="48" t="s">
        <v>81</v>
      </c>
      <c r="H73" s="43">
        <v>61</v>
      </c>
      <c r="I73" s="64">
        <f t="shared" ref="I73:L74" si="3">I74</f>
        <v>0</v>
      </c>
      <c r="J73" s="85">
        <f t="shared" si="3"/>
        <v>0</v>
      </c>
      <c r="K73" s="65">
        <f t="shared" si="3"/>
        <v>0</v>
      </c>
      <c r="L73" s="6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/>
      <c r="F74" s="88"/>
      <c r="G74" s="56" t="s">
        <v>81</v>
      </c>
      <c r="H74" s="43">
        <v>62</v>
      </c>
      <c r="I74" s="44">
        <f t="shared" si="3"/>
        <v>0</v>
      </c>
      <c r="J74" s="84">
        <f t="shared" si="3"/>
        <v>0</v>
      </c>
      <c r="K74" s="45">
        <f t="shared" si="3"/>
        <v>0</v>
      </c>
      <c r="L74" s="45">
        <f t="shared" si="3"/>
        <v>0</v>
      </c>
    </row>
    <row r="75" spans="1:12" ht="14.4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/>
      <c r="G75" s="56" t="s">
        <v>81</v>
      </c>
      <c r="H75" s="43">
        <v>63</v>
      </c>
      <c r="I75" s="44">
        <f>SUM(I76:I77)</f>
        <v>0</v>
      </c>
      <c r="J75" s="84">
        <f>SUM(J76:J77)</f>
        <v>0</v>
      </c>
      <c r="K75" s="45">
        <f>SUM(K76:K77)</f>
        <v>0</v>
      </c>
      <c r="L75" s="45">
        <f>SUM(L76:L77)</f>
        <v>0</v>
      </c>
    </row>
    <row r="76" spans="1:12" ht="25.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1</v>
      </c>
      <c r="G76" s="56" t="s">
        <v>82</v>
      </c>
      <c r="H76" s="43">
        <v>64</v>
      </c>
      <c r="I76" s="61">
        <v>0</v>
      </c>
      <c r="J76" s="61">
        <v>0</v>
      </c>
      <c r="K76" s="61">
        <v>0</v>
      </c>
      <c r="L76" s="61">
        <v>0</v>
      </c>
    </row>
    <row r="77" spans="1:12" ht="15.75" hidden="1" customHeight="1">
      <c r="A77" s="54">
        <v>2</v>
      </c>
      <c r="B77" s="55">
        <v>5</v>
      </c>
      <c r="C77" s="54">
        <v>1</v>
      </c>
      <c r="D77" s="55">
        <v>1</v>
      </c>
      <c r="E77" s="55">
        <v>1</v>
      </c>
      <c r="F77" s="88">
        <v>2</v>
      </c>
      <c r="G77" s="56" t="s">
        <v>83</v>
      </c>
      <c r="H77" s="43">
        <v>65</v>
      </c>
      <c r="I77" s="61">
        <v>0</v>
      </c>
      <c r="J77" s="61">
        <v>0</v>
      </c>
      <c r="K77" s="61">
        <v>0</v>
      </c>
      <c r="L77" s="61">
        <v>0</v>
      </c>
    </row>
    <row r="78" spans="1:12" ht="12" hidden="1" customHeight="1">
      <c r="A78" s="54">
        <v>2</v>
      </c>
      <c r="B78" s="55">
        <v>5</v>
      </c>
      <c r="C78" s="54">
        <v>2</v>
      </c>
      <c r="D78" s="55"/>
      <c r="E78" s="55"/>
      <c r="F78" s="88"/>
      <c r="G78" s="56" t="s">
        <v>84</v>
      </c>
      <c r="H78" s="43">
        <v>66</v>
      </c>
      <c r="I78" s="44">
        <f t="shared" ref="I78:L79" si="4">I79</f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.75" hidden="1" customHeight="1">
      <c r="A79" s="58">
        <v>2</v>
      </c>
      <c r="B79" s="54">
        <v>5</v>
      </c>
      <c r="C79" s="55">
        <v>2</v>
      </c>
      <c r="D79" s="56">
        <v>1</v>
      </c>
      <c r="E79" s="54"/>
      <c r="F79" s="88"/>
      <c r="G79" s="56" t="s">
        <v>84</v>
      </c>
      <c r="H79" s="43">
        <v>67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4">
        <f t="shared" si="4"/>
        <v>0</v>
      </c>
    </row>
    <row r="80" spans="1:12" ht="1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/>
      <c r="G80" s="56" t="s">
        <v>84</v>
      </c>
      <c r="H80" s="43">
        <v>68</v>
      </c>
      <c r="I80" s="44">
        <f>SUM(I81:I82)</f>
        <v>0</v>
      </c>
      <c r="J80" s="84">
        <f>SUM(J81:J82)</f>
        <v>0</v>
      </c>
      <c r="K80" s="45">
        <f>SUM(K81:K82)</f>
        <v>0</v>
      </c>
      <c r="L80" s="44">
        <f>SUM(L81:L82)</f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1</v>
      </c>
      <c r="G81" s="56" t="s">
        <v>85</v>
      </c>
      <c r="H81" s="43">
        <v>69</v>
      </c>
      <c r="I81" s="61">
        <v>0</v>
      </c>
      <c r="J81" s="61">
        <v>0</v>
      </c>
      <c r="K81" s="61">
        <v>0</v>
      </c>
      <c r="L81" s="61">
        <v>0</v>
      </c>
    </row>
    <row r="82" spans="1:12" ht="25.5" hidden="1" customHeight="1">
      <c r="A82" s="58">
        <v>2</v>
      </c>
      <c r="B82" s="54">
        <v>5</v>
      </c>
      <c r="C82" s="55">
        <v>2</v>
      </c>
      <c r="D82" s="56">
        <v>1</v>
      </c>
      <c r="E82" s="54">
        <v>1</v>
      </c>
      <c r="F82" s="88">
        <v>2</v>
      </c>
      <c r="G82" s="56" t="s">
        <v>86</v>
      </c>
      <c r="H82" s="43">
        <v>70</v>
      </c>
      <c r="I82" s="61">
        <v>0</v>
      </c>
      <c r="J82" s="61">
        <v>0</v>
      </c>
      <c r="K82" s="61">
        <v>0</v>
      </c>
      <c r="L82" s="61">
        <v>0</v>
      </c>
    </row>
    <row r="83" spans="1:12" ht="28.5" hidden="1" customHeight="1">
      <c r="A83" s="58">
        <v>2</v>
      </c>
      <c r="B83" s="54">
        <v>5</v>
      </c>
      <c r="C83" s="55">
        <v>3</v>
      </c>
      <c r="D83" s="56"/>
      <c r="E83" s="54"/>
      <c r="F83" s="88"/>
      <c r="G83" s="56" t="s">
        <v>87</v>
      </c>
      <c r="H83" s="43">
        <v>71</v>
      </c>
      <c r="I83" s="44">
        <f t="shared" ref="I83:L84" si="5">I84</f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27" hidden="1" customHeight="1">
      <c r="A84" s="58">
        <v>2</v>
      </c>
      <c r="B84" s="54">
        <v>5</v>
      </c>
      <c r="C84" s="55">
        <v>3</v>
      </c>
      <c r="D84" s="56">
        <v>1</v>
      </c>
      <c r="E84" s="54"/>
      <c r="F84" s="88"/>
      <c r="G84" s="56" t="s">
        <v>88</v>
      </c>
      <c r="H84" s="43">
        <v>72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4">
        <f t="shared" si="5"/>
        <v>0</v>
      </c>
    </row>
    <row r="85" spans="1:12" ht="30" hidden="1" customHeight="1">
      <c r="A85" s="66">
        <v>2</v>
      </c>
      <c r="B85" s="67">
        <v>5</v>
      </c>
      <c r="C85" s="68">
        <v>3</v>
      </c>
      <c r="D85" s="69">
        <v>1</v>
      </c>
      <c r="E85" s="67">
        <v>1</v>
      </c>
      <c r="F85" s="91"/>
      <c r="G85" s="69" t="s">
        <v>88</v>
      </c>
      <c r="H85" s="43">
        <v>73</v>
      </c>
      <c r="I85" s="53">
        <f>SUM(I86:I87)</f>
        <v>0</v>
      </c>
      <c r="J85" s="86">
        <f>SUM(J86:J87)</f>
        <v>0</v>
      </c>
      <c r="K85" s="52">
        <f>SUM(K86:K87)</f>
        <v>0</v>
      </c>
      <c r="L85" s="53">
        <f>SUM(L86:L87)</f>
        <v>0</v>
      </c>
    </row>
    <row r="86" spans="1:12" ht="26.25" hidden="1" customHeight="1">
      <c r="A86" s="58">
        <v>2</v>
      </c>
      <c r="B86" s="54">
        <v>5</v>
      </c>
      <c r="C86" s="55">
        <v>3</v>
      </c>
      <c r="D86" s="56">
        <v>1</v>
      </c>
      <c r="E86" s="54">
        <v>1</v>
      </c>
      <c r="F86" s="88">
        <v>1</v>
      </c>
      <c r="G86" s="56" t="s">
        <v>88</v>
      </c>
      <c r="H86" s="43">
        <v>74</v>
      </c>
      <c r="I86" s="61">
        <v>0</v>
      </c>
      <c r="J86" s="61">
        <v>0</v>
      </c>
      <c r="K86" s="61">
        <v>0</v>
      </c>
      <c r="L86" s="61">
        <v>0</v>
      </c>
    </row>
    <row r="87" spans="1:12" ht="26.25" hidden="1" customHeight="1">
      <c r="A87" s="66">
        <v>2</v>
      </c>
      <c r="B87" s="67">
        <v>5</v>
      </c>
      <c r="C87" s="68">
        <v>3</v>
      </c>
      <c r="D87" s="69">
        <v>1</v>
      </c>
      <c r="E87" s="67">
        <v>1</v>
      </c>
      <c r="F87" s="91">
        <v>2</v>
      </c>
      <c r="G87" s="69" t="s">
        <v>89</v>
      </c>
      <c r="H87" s="43">
        <v>75</v>
      </c>
      <c r="I87" s="61">
        <v>0</v>
      </c>
      <c r="J87" s="61">
        <v>0</v>
      </c>
      <c r="K87" s="61">
        <v>0</v>
      </c>
      <c r="L87" s="61">
        <v>0</v>
      </c>
    </row>
    <row r="88" spans="1:12" ht="27.75" hidden="1" customHeight="1">
      <c r="A88" s="66">
        <v>2</v>
      </c>
      <c r="B88" s="67">
        <v>5</v>
      </c>
      <c r="C88" s="68">
        <v>3</v>
      </c>
      <c r="D88" s="69">
        <v>2</v>
      </c>
      <c r="E88" s="67"/>
      <c r="F88" s="91"/>
      <c r="G88" s="69" t="s">
        <v>90</v>
      </c>
      <c r="H88" s="43">
        <v>76</v>
      </c>
      <c r="I88" s="53">
        <f>I89</f>
        <v>0</v>
      </c>
      <c r="J88" s="53">
        <f>J89</f>
        <v>0</v>
      </c>
      <c r="K88" s="53">
        <f>K89</f>
        <v>0</v>
      </c>
      <c r="L88" s="53">
        <f>L89</f>
        <v>0</v>
      </c>
    </row>
    <row r="89" spans="1:12" ht="25.5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/>
      <c r="G89" s="69" t="s">
        <v>90</v>
      </c>
      <c r="H89" s="43">
        <v>77</v>
      </c>
      <c r="I89" s="53">
        <f>SUM(I90:I91)</f>
        <v>0</v>
      </c>
      <c r="J89" s="53">
        <f>SUM(J90:J91)</f>
        <v>0</v>
      </c>
      <c r="K89" s="53">
        <f>SUM(K90:K91)</f>
        <v>0</v>
      </c>
      <c r="L89" s="53">
        <f>SUM(L90:L91)</f>
        <v>0</v>
      </c>
    </row>
    <row r="90" spans="1:12" ht="30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1</v>
      </c>
      <c r="G90" s="69" t="s">
        <v>90</v>
      </c>
      <c r="H90" s="43">
        <v>78</v>
      </c>
      <c r="I90" s="61">
        <v>0</v>
      </c>
      <c r="J90" s="61">
        <v>0</v>
      </c>
      <c r="K90" s="61">
        <v>0</v>
      </c>
      <c r="L90" s="61">
        <v>0</v>
      </c>
    </row>
    <row r="91" spans="1:12" ht="18" hidden="1" customHeight="1">
      <c r="A91" s="66">
        <v>2</v>
      </c>
      <c r="B91" s="67">
        <v>5</v>
      </c>
      <c r="C91" s="68">
        <v>3</v>
      </c>
      <c r="D91" s="69">
        <v>2</v>
      </c>
      <c r="E91" s="67">
        <v>1</v>
      </c>
      <c r="F91" s="91">
        <v>2</v>
      </c>
      <c r="G91" s="69" t="s">
        <v>91</v>
      </c>
      <c r="H91" s="43">
        <v>79</v>
      </c>
      <c r="I91" s="61">
        <v>0</v>
      </c>
      <c r="J91" s="61">
        <v>0</v>
      </c>
      <c r="K91" s="61">
        <v>0</v>
      </c>
      <c r="L91" s="61">
        <v>0</v>
      </c>
    </row>
    <row r="92" spans="1:12" ht="16.5" hidden="1" customHeight="1">
      <c r="A92" s="87">
        <v>2</v>
      </c>
      <c r="B92" s="39">
        <v>6</v>
      </c>
      <c r="C92" s="40"/>
      <c r="D92" s="41"/>
      <c r="E92" s="39"/>
      <c r="F92" s="89"/>
      <c r="G92" s="92" t="s">
        <v>92</v>
      </c>
      <c r="H92" s="43">
        <v>80</v>
      </c>
      <c r="I92" s="44">
        <f>SUM(I93+I98+I102+I106+I110)</f>
        <v>0</v>
      </c>
      <c r="J92" s="84">
        <f>SUM(J93+J98+J102+J106+J110)</f>
        <v>0</v>
      </c>
      <c r="K92" s="45">
        <f>SUM(K93+K98+K102+K106+K110)</f>
        <v>0</v>
      </c>
      <c r="L92" s="44">
        <f>SUM(L93+L98+L102+L106+L110)</f>
        <v>0</v>
      </c>
    </row>
    <row r="93" spans="1:12" ht="14.25" hidden="1" customHeight="1">
      <c r="A93" s="66">
        <v>2</v>
      </c>
      <c r="B93" s="67">
        <v>6</v>
      </c>
      <c r="C93" s="68">
        <v>1</v>
      </c>
      <c r="D93" s="69"/>
      <c r="E93" s="67"/>
      <c r="F93" s="91"/>
      <c r="G93" s="69" t="s">
        <v>93</v>
      </c>
      <c r="H93" s="43">
        <v>81</v>
      </c>
      <c r="I93" s="53">
        <f t="shared" ref="I93:L94" si="6">I94</f>
        <v>0</v>
      </c>
      <c r="J93" s="86">
        <f t="shared" si="6"/>
        <v>0</v>
      </c>
      <c r="K93" s="52">
        <f t="shared" si="6"/>
        <v>0</v>
      </c>
      <c r="L93" s="53">
        <f t="shared" si="6"/>
        <v>0</v>
      </c>
    </row>
    <row r="94" spans="1:12" ht="14.25" hidden="1" customHeight="1">
      <c r="A94" s="58">
        <v>2</v>
      </c>
      <c r="B94" s="54">
        <v>6</v>
      </c>
      <c r="C94" s="55">
        <v>1</v>
      </c>
      <c r="D94" s="56">
        <v>1</v>
      </c>
      <c r="E94" s="54"/>
      <c r="F94" s="88"/>
      <c r="G94" s="56" t="s">
        <v>93</v>
      </c>
      <c r="H94" s="43">
        <v>82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4.4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/>
      <c r="G95" s="56" t="s">
        <v>93</v>
      </c>
      <c r="H95" s="43">
        <v>83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13.5" hidden="1" customHeight="1">
      <c r="A96" s="58">
        <v>2</v>
      </c>
      <c r="B96" s="54">
        <v>6</v>
      </c>
      <c r="C96" s="55">
        <v>1</v>
      </c>
      <c r="D96" s="56">
        <v>1</v>
      </c>
      <c r="E96" s="54">
        <v>1</v>
      </c>
      <c r="F96" s="88">
        <v>1</v>
      </c>
      <c r="G96" s="56" t="s">
        <v>94</v>
      </c>
      <c r="H96" s="43">
        <v>84</v>
      </c>
      <c r="I96" s="61">
        <v>0</v>
      </c>
      <c r="J96" s="61">
        <v>0</v>
      </c>
      <c r="K96" s="61">
        <v>0</v>
      </c>
      <c r="L96" s="61">
        <v>0</v>
      </c>
    </row>
    <row r="97" spans="1:12" ht="14.4" hidden="1" customHeight="1">
      <c r="A97" s="74">
        <v>2</v>
      </c>
      <c r="B97" s="49">
        <v>6</v>
      </c>
      <c r="C97" s="47">
        <v>1</v>
      </c>
      <c r="D97" s="48">
        <v>1</v>
      </c>
      <c r="E97" s="49">
        <v>1</v>
      </c>
      <c r="F97" s="90">
        <v>2</v>
      </c>
      <c r="G97" s="48" t="s">
        <v>95</v>
      </c>
      <c r="H97" s="43">
        <v>85</v>
      </c>
      <c r="I97" s="59">
        <v>0</v>
      </c>
      <c r="J97" s="59">
        <v>0</v>
      </c>
      <c r="K97" s="59">
        <v>0</v>
      </c>
      <c r="L97" s="59">
        <v>0</v>
      </c>
    </row>
    <row r="98" spans="1:12" ht="25.5" hidden="1" customHeight="1">
      <c r="A98" s="58">
        <v>2</v>
      </c>
      <c r="B98" s="54">
        <v>6</v>
      </c>
      <c r="C98" s="55">
        <v>2</v>
      </c>
      <c r="D98" s="56"/>
      <c r="E98" s="54"/>
      <c r="F98" s="88"/>
      <c r="G98" s="56" t="s">
        <v>96</v>
      </c>
      <c r="H98" s="43">
        <v>86</v>
      </c>
      <c r="I98" s="44">
        <f t="shared" ref="I98:L100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/>
      <c r="F99" s="88"/>
      <c r="G99" s="56" t="s">
        <v>96</v>
      </c>
      <c r="H99" s="43">
        <v>87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14.2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/>
      <c r="G100" s="56" t="s">
        <v>96</v>
      </c>
      <c r="H100" s="43">
        <v>88</v>
      </c>
      <c r="I100" s="93">
        <f t="shared" si="7"/>
        <v>0</v>
      </c>
      <c r="J100" s="94">
        <f t="shared" si="7"/>
        <v>0</v>
      </c>
      <c r="K100" s="95">
        <f t="shared" si="7"/>
        <v>0</v>
      </c>
      <c r="L100" s="93">
        <f t="shared" si="7"/>
        <v>0</v>
      </c>
    </row>
    <row r="101" spans="1:12" ht="25.5" hidden="1" customHeight="1">
      <c r="A101" s="58">
        <v>2</v>
      </c>
      <c r="B101" s="54">
        <v>6</v>
      </c>
      <c r="C101" s="55">
        <v>2</v>
      </c>
      <c r="D101" s="56">
        <v>1</v>
      </c>
      <c r="E101" s="54">
        <v>1</v>
      </c>
      <c r="F101" s="88">
        <v>1</v>
      </c>
      <c r="G101" s="56" t="s">
        <v>96</v>
      </c>
      <c r="H101" s="43">
        <v>89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74">
        <v>2</v>
      </c>
      <c r="B102" s="49">
        <v>6</v>
      </c>
      <c r="C102" s="47">
        <v>3</v>
      </c>
      <c r="D102" s="48"/>
      <c r="E102" s="49"/>
      <c r="F102" s="90"/>
      <c r="G102" s="48" t="s">
        <v>97</v>
      </c>
      <c r="H102" s="43">
        <v>90</v>
      </c>
      <c r="I102" s="64">
        <f t="shared" ref="I102:L104" si="8">I103</f>
        <v>0</v>
      </c>
      <c r="J102" s="85">
        <f t="shared" si="8"/>
        <v>0</v>
      </c>
      <c r="K102" s="65">
        <f t="shared" si="8"/>
        <v>0</v>
      </c>
      <c r="L102" s="64">
        <f t="shared" si="8"/>
        <v>0</v>
      </c>
    </row>
    <row r="103" spans="1:12" ht="25.5" hidden="1" customHeight="1">
      <c r="A103" s="58">
        <v>2</v>
      </c>
      <c r="B103" s="54">
        <v>6</v>
      </c>
      <c r="C103" s="55">
        <v>3</v>
      </c>
      <c r="D103" s="56">
        <v>1</v>
      </c>
      <c r="E103" s="54"/>
      <c r="F103" s="88"/>
      <c r="G103" s="56" t="s">
        <v>97</v>
      </c>
      <c r="H103" s="43">
        <v>91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6.25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/>
      <c r="G104" s="56" t="s">
        <v>97</v>
      </c>
      <c r="H104" s="43">
        <v>92</v>
      </c>
      <c r="I104" s="44">
        <f t="shared" si="8"/>
        <v>0</v>
      </c>
      <c r="J104" s="84">
        <f t="shared" si="8"/>
        <v>0</v>
      </c>
      <c r="K104" s="45">
        <f t="shared" si="8"/>
        <v>0</v>
      </c>
      <c r="L104" s="44">
        <f t="shared" si="8"/>
        <v>0</v>
      </c>
    </row>
    <row r="105" spans="1:12" ht="27" hidden="1" customHeight="1">
      <c r="A105" s="58">
        <v>2</v>
      </c>
      <c r="B105" s="54">
        <v>6</v>
      </c>
      <c r="C105" s="55">
        <v>3</v>
      </c>
      <c r="D105" s="56">
        <v>1</v>
      </c>
      <c r="E105" s="54">
        <v>1</v>
      </c>
      <c r="F105" s="88">
        <v>1</v>
      </c>
      <c r="G105" s="56" t="s">
        <v>97</v>
      </c>
      <c r="H105" s="43">
        <v>93</v>
      </c>
      <c r="I105" s="61">
        <v>0</v>
      </c>
      <c r="J105" s="61">
        <v>0</v>
      </c>
      <c r="K105" s="61">
        <v>0</v>
      </c>
      <c r="L105" s="61">
        <v>0</v>
      </c>
    </row>
    <row r="106" spans="1:12" ht="25.5" hidden="1" customHeight="1">
      <c r="A106" s="74">
        <v>2</v>
      </c>
      <c r="B106" s="49">
        <v>6</v>
      </c>
      <c r="C106" s="47">
        <v>4</v>
      </c>
      <c r="D106" s="48"/>
      <c r="E106" s="49"/>
      <c r="F106" s="90"/>
      <c r="G106" s="48" t="s">
        <v>98</v>
      </c>
      <c r="H106" s="43">
        <v>94</v>
      </c>
      <c r="I106" s="64">
        <f t="shared" ref="I106:L108" si="9">I107</f>
        <v>0</v>
      </c>
      <c r="J106" s="85">
        <f t="shared" si="9"/>
        <v>0</v>
      </c>
      <c r="K106" s="65">
        <f t="shared" si="9"/>
        <v>0</v>
      </c>
      <c r="L106" s="6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/>
      <c r="F107" s="88"/>
      <c r="G107" s="56" t="s">
        <v>98</v>
      </c>
      <c r="H107" s="43">
        <v>95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/>
      <c r="G108" s="56" t="s">
        <v>98</v>
      </c>
      <c r="H108" s="43">
        <v>96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27.75" hidden="1" customHeight="1">
      <c r="A109" s="58">
        <v>2</v>
      </c>
      <c r="B109" s="54">
        <v>6</v>
      </c>
      <c r="C109" s="55">
        <v>4</v>
      </c>
      <c r="D109" s="56">
        <v>1</v>
      </c>
      <c r="E109" s="54">
        <v>1</v>
      </c>
      <c r="F109" s="88">
        <v>1</v>
      </c>
      <c r="G109" s="56" t="s">
        <v>98</v>
      </c>
      <c r="H109" s="43">
        <v>97</v>
      </c>
      <c r="I109" s="61">
        <v>0</v>
      </c>
      <c r="J109" s="61">
        <v>0</v>
      </c>
      <c r="K109" s="61">
        <v>0</v>
      </c>
      <c r="L109" s="61">
        <v>0</v>
      </c>
    </row>
    <row r="110" spans="1:12" ht="27" hidden="1" customHeight="1">
      <c r="A110" s="66">
        <v>2</v>
      </c>
      <c r="B110" s="75">
        <v>6</v>
      </c>
      <c r="C110" s="76">
        <v>5</v>
      </c>
      <c r="D110" s="78"/>
      <c r="E110" s="75"/>
      <c r="F110" s="96"/>
      <c r="G110" s="78" t="s">
        <v>99</v>
      </c>
      <c r="H110" s="43">
        <v>98</v>
      </c>
      <c r="I110" s="71">
        <f t="shared" ref="I110:L112" si="10">I111</f>
        <v>0</v>
      </c>
      <c r="J110" s="97">
        <f t="shared" si="10"/>
        <v>0</v>
      </c>
      <c r="K110" s="72">
        <f t="shared" si="10"/>
        <v>0</v>
      </c>
      <c r="L110" s="71">
        <f t="shared" si="10"/>
        <v>0</v>
      </c>
    </row>
    <row r="111" spans="1:12" ht="29.25" hidden="1" customHeight="1">
      <c r="A111" s="58">
        <v>2</v>
      </c>
      <c r="B111" s="54">
        <v>6</v>
      </c>
      <c r="C111" s="55">
        <v>5</v>
      </c>
      <c r="D111" s="56">
        <v>1</v>
      </c>
      <c r="E111" s="54"/>
      <c r="F111" s="88"/>
      <c r="G111" s="78" t="s">
        <v>100</v>
      </c>
      <c r="H111" s="43">
        <v>99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5.5" hidden="1" customHeight="1">
      <c r="A112" s="58">
        <v>2</v>
      </c>
      <c r="B112" s="54">
        <v>6</v>
      </c>
      <c r="C112" s="55">
        <v>5</v>
      </c>
      <c r="D112" s="56">
        <v>1</v>
      </c>
      <c r="E112" s="54">
        <v>1</v>
      </c>
      <c r="F112" s="88"/>
      <c r="G112" s="78" t="s">
        <v>99</v>
      </c>
      <c r="H112" s="43">
        <v>100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6" ht="27.75" hidden="1" customHeight="1">
      <c r="A113" s="54">
        <v>2</v>
      </c>
      <c r="B113" s="55">
        <v>6</v>
      </c>
      <c r="C113" s="54">
        <v>5</v>
      </c>
      <c r="D113" s="54">
        <v>1</v>
      </c>
      <c r="E113" s="56">
        <v>1</v>
      </c>
      <c r="F113" s="88">
        <v>1</v>
      </c>
      <c r="G113" s="78" t="s">
        <v>101</v>
      </c>
      <c r="H113" s="43">
        <v>101</v>
      </c>
      <c r="I113" s="61">
        <v>0</v>
      </c>
      <c r="J113" s="61">
        <v>0</v>
      </c>
      <c r="K113" s="61">
        <v>0</v>
      </c>
      <c r="L113" s="61">
        <v>0</v>
      </c>
    </row>
    <row r="114" spans="1:16" ht="26.25" hidden="1" customHeight="1">
      <c r="A114" s="67">
        <v>3</v>
      </c>
      <c r="B114" s="68">
        <v>1</v>
      </c>
      <c r="C114" s="68">
        <v>2</v>
      </c>
      <c r="D114" s="68"/>
      <c r="E114" s="68"/>
      <c r="F114" s="70"/>
      <c r="G114" s="69" t="s">
        <v>152</v>
      </c>
      <c r="H114" s="43">
        <v>171</v>
      </c>
      <c r="I114" s="44">
        <f t="shared" ref="I114:L115" si="11">I115</f>
        <v>0</v>
      </c>
      <c r="J114" s="86">
        <f t="shared" si="11"/>
        <v>0</v>
      </c>
      <c r="K114" s="52">
        <f t="shared" si="11"/>
        <v>0</v>
      </c>
      <c r="L114" s="53">
        <f t="shared" si="11"/>
        <v>0</v>
      </c>
    </row>
    <row r="115" spans="1:16" ht="25.5" hidden="1" customHeight="1">
      <c r="A115" s="54">
        <v>3</v>
      </c>
      <c r="B115" s="55">
        <v>1</v>
      </c>
      <c r="C115" s="55">
        <v>2</v>
      </c>
      <c r="D115" s="55">
        <v>1</v>
      </c>
      <c r="E115" s="55"/>
      <c r="F115" s="57"/>
      <c r="G115" s="69" t="s">
        <v>152</v>
      </c>
      <c r="H115" s="43">
        <v>172</v>
      </c>
      <c r="I115" s="6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6" ht="26.25" hidden="1" customHeight="1">
      <c r="A116" s="49">
        <v>3</v>
      </c>
      <c r="B116" s="47">
        <v>1</v>
      </c>
      <c r="C116" s="47">
        <v>2</v>
      </c>
      <c r="D116" s="47">
        <v>1</v>
      </c>
      <c r="E116" s="47">
        <v>1</v>
      </c>
      <c r="F116" s="50"/>
      <c r="G116" s="69" t="s">
        <v>152</v>
      </c>
      <c r="H116" s="43">
        <v>173</v>
      </c>
      <c r="I116" s="44">
        <f>SUM(I117:I120)</f>
        <v>0</v>
      </c>
      <c r="J116" s="85">
        <f>SUM(J117:J120)</f>
        <v>0</v>
      </c>
      <c r="K116" s="65">
        <f>SUM(K117:K120)</f>
        <v>0</v>
      </c>
      <c r="L116" s="64">
        <f>SUM(L117:L120)</f>
        <v>0</v>
      </c>
    </row>
    <row r="117" spans="1:16" ht="41.25" hidden="1" customHeight="1">
      <c r="A117" s="54">
        <v>3</v>
      </c>
      <c r="B117" s="55">
        <v>1</v>
      </c>
      <c r="C117" s="55">
        <v>2</v>
      </c>
      <c r="D117" s="55">
        <v>1</v>
      </c>
      <c r="E117" s="55">
        <v>1</v>
      </c>
      <c r="F117" s="57">
        <v>2</v>
      </c>
      <c r="G117" s="56" t="s">
        <v>153</v>
      </c>
      <c r="H117" s="43">
        <v>174</v>
      </c>
      <c r="I117" s="61">
        <v>0</v>
      </c>
      <c r="J117" s="61">
        <v>0</v>
      </c>
      <c r="K117" s="61">
        <v>0</v>
      </c>
      <c r="L117" s="61">
        <v>0</v>
      </c>
    </row>
    <row r="118" spans="1:16" ht="14.2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3</v>
      </c>
      <c r="G118" s="56" t="s">
        <v>154</v>
      </c>
      <c r="H118" s="43">
        <v>175</v>
      </c>
      <c r="I118" s="61">
        <v>0</v>
      </c>
      <c r="J118" s="61">
        <v>0</v>
      </c>
      <c r="K118" s="61">
        <v>0</v>
      </c>
      <c r="L118" s="61">
        <v>0</v>
      </c>
    </row>
    <row r="119" spans="1:16" ht="18.75" hidden="1" customHeight="1">
      <c r="A119" s="54">
        <v>3</v>
      </c>
      <c r="B119" s="55">
        <v>1</v>
      </c>
      <c r="C119" s="55">
        <v>2</v>
      </c>
      <c r="D119" s="54">
        <v>1</v>
      </c>
      <c r="E119" s="55">
        <v>1</v>
      </c>
      <c r="F119" s="57">
        <v>4</v>
      </c>
      <c r="G119" s="56" t="s">
        <v>155</v>
      </c>
      <c r="H119" s="43">
        <v>176</v>
      </c>
      <c r="I119" s="61">
        <v>0</v>
      </c>
      <c r="J119" s="61">
        <v>0</v>
      </c>
      <c r="K119" s="61">
        <v>0</v>
      </c>
      <c r="L119" s="61">
        <v>0</v>
      </c>
    </row>
    <row r="120" spans="1:16" ht="17.25" hidden="1" customHeight="1">
      <c r="A120" s="67">
        <v>3</v>
      </c>
      <c r="B120" s="76">
        <v>1</v>
      </c>
      <c r="C120" s="76">
        <v>2</v>
      </c>
      <c r="D120" s="75">
        <v>1</v>
      </c>
      <c r="E120" s="76">
        <v>1</v>
      </c>
      <c r="F120" s="77">
        <v>5</v>
      </c>
      <c r="G120" s="78" t="s">
        <v>156</v>
      </c>
      <c r="H120" s="43">
        <v>177</v>
      </c>
      <c r="I120" s="61">
        <v>0</v>
      </c>
      <c r="J120" s="61">
        <v>0</v>
      </c>
      <c r="K120" s="61">
        <v>0</v>
      </c>
      <c r="L120" s="104">
        <v>0</v>
      </c>
    </row>
    <row r="121" spans="1:16" ht="15" hidden="1" customHeight="1">
      <c r="A121" s="54">
        <v>3</v>
      </c>
      <c r="B121" s="55">
        <v>1</v>
      </c>
      <c r="C121" s="55">
        <v>3</v>
      </c>
      <c r="D121" s="54"/>
      <c r="E121" s="55"/>
      <c r="F121" s="57"/>
      <c r="G121" s="56" t="s">
        <v>157</v>
      </c>
      <c r="H121" s="43">
        <v>178</v>
      </c>
      <c r="I121" s="44">
        <f>SUM(I122+I125)</f>
        <v>0</v>
      </c>
      <c r="J121" s="84">
        <f>SUM(J122+J125)</f>
        <v>0</v>
      </c>
      <c r="K121" s="45">
        <f>SUM(K122+K125)</f>
        <v>0</v>
      </c>
      <c r="L121" s="44">
        <f>SUM(L122+L125)</f>
        <v>0</v>
      </c>
    </row>
    <row r="122" spans="1:16" ht="27.75" hidden="1" customHeight="1">
      <c r="A122" s="49">
        <v>3</v>
      </c>
      <c r="B122" s="47">
        <v>1</v>
      </c>
      <c r="C122" s="47">
        <v>3</v>
      </c>
      <c r="D122" s="49">
        <v>1</v>
      </c>
      <c r="E122" s="54"/>
      <c r="F122" s="50"/>
      <c r="G122" s="48" t="s">
        <v>158</v>
      </c>
      <c r="H122" s="43">
        <v>179</v>
      </c>
      <c r="I122" s="64">
        <f t="shared" ref="I122:L123" si="12">I123</f>
        <v>0</v>
      </c>
      <c r="J122" s="85">
        <f t="shared" si="12"/>
        <v>0</v>
      </c>
      <c r="K122" s="65">
        <f t="shared" si="12"/>
        <v>0</v>
      </c>
      <c r="L122" s="64">
        <f t="shared" si="12"/>
        <v>0</v>
      </c>
    </row>
    <row r="123" spans="1:16" ht="30.75" hidden="1" customHeight="1">
      <c r="A123" s="54">
        <v>3</v>
      </c>
      <c r="B123" s="55">
        <v>1</v>
      </c>
      <c r="C123" s="55">
        <v>3</v>
      </c>
      <c r="D123" s="54">
        <v>1</v>
      </c>
      <c r="E123" s="54">
        <v>1</v>
      </c>
      <c r="F123" s="57"/>
      <c r="G123" s="48" t="s">
        <v>158</v>
      </c>
      <c r="H123" s="43">
        <v>180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6" ht="27.75" hidden="1" customHeight="1">
      <c r="A124" s="54">
        <v>3</v>
      </c>
      <c r="B124" s="56">
        <v>1</v>
      </c>
      <c r="C124" s="54">
        <v>3</v>
      </c>
      <c r="D124" s="55">
        <v>1</v>
      </c>
      <c r="E124" s="55">
        <v>1</v>
      </c>
      <c r="F124" s="57">
        <v>1</v>
      </c>
      <c r="G124" s="48" t="s">
        <v>158</v>
      </c>
      <c r="H124" s="43">
        <v>181</v>
      </c>
      <c r="I124" s="104">
        <v>0</v>
      </c>
      <c r="J124" s="104">
        <v>0</v>
      </c>
      <c r="K124" s="104">
        <v>0</v>
      </c>
      <c r="L124" s="104">
        <v>0</v>
      </c>
    </row>
    <row r="125" spans="1:16" ht="15" hidden="1" customHeight="1">
      <c r="A125" s="54">
        <v>3</v>
      </c>
      <c r="B125" s="56">
        <v>1</v>
      </c>
      <c r="C125" s="54">
        <v>3</v>
      </c>
      <c r="D125" s="55">
        <v>2</v>
      </c>
      <c r="E125" s="55"/>
      <c r="F125" s="57"/>
      <c r="G125" s="56" t="s">
        <v>159</v>
      </c>
      <c r="H125" s="43">
        <v>182</v>
      </c>
      <c r="I125" s="44">
        <f>I126</f>
        <v>0</v>
      </c>
      <c r="J125" s="84">
        <f>J126</f>
        <v>0</v>
      </c>
      <c r="K125" s="45">
        <f>K126</f>
        <v>0</v>
      </c>
      <c r="L125" s="44">
        <f>L126</f>
        <v>0</v>
      </c>
    </row>
    <row r="126" spans="1:16" ht="15.75" hidden="1" customHeight="1">
      <c r="A126" s="49">
        <v>3</v>
      </c>
      <c r="B126" s="48">
        <v>1</v>
      </c>
      <c r="C126" s="49">
        <v>3</v>
      </c>
      <c r="D126" s="47">
        <v>2</v>
      </c>
      <c r="E126" s="47">
        <v>1</v>
      </c>
      <c r="F126" s="50"/>
      <c r="G126" s="56" t="s">
        <v>159</v>
      </c>
      <c r="H126" s="43">
        <v>183</v>
      </c>
      <c r="I126" s="44">
        <f>SUM(I127:I132)</f>
        <v>0</v>
      </c>
      <c r="J126" s="44">
        <f>SUM(J127:J132)</f>
        <v>0</v>
      </c>
      <c r="K126" s="44">
        <f>SUM(K127:K132)</f>
        <v>0</v>
      </c>
      <c r="L126" s="44">
        <f>SUM(L127:L132)</f>
        <v>0</v>
      </c>
      <c r="M126" s="140"/>
      <c r="N126" s="140"/>
      <c r="O126" s="140"/>
      <c r="P126" s="140"/>
    </row>
    <row r="127" spans="1:16" ht="1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1</v>
      </c>
      <c r="G127" s="56" t="s">
        <v>160</v>
      </c>
      <c r="H127" s="43">
        <v>184</v>
      </c>
      <c r="I127" s="61">
        <v>0</v>
      </c>
      <c r="J127" s="61">
        <v>0</v>
      </c>
      <c r="K127" s="61">
        <v>0</v>
      </c>
      <c r="L127" s="104">
        <v>0</v>
      </c>
    </row>
    <row r="128" spans="1:16" ht="26.2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2</v>
      </c>
      <c r="G128" s="56" t="s">
        <v>161</v>
      </c>
      <c r="H128" s="43">
        <v>185</v>
      </c>
      <c r="I128" s="61">
        <v>0</v>
      </c>
      <c r="J128" s="61">
        <v>0</v>
      </c>
      <c r="K128" s="61">
        <v>0</v>
      </c>
      <c r="L128" s="61">
        <v>0</v>
      </c>
    </row>
    <row r="129" spans="1:12" ht="16.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3</v>
      </c>
      <c r="G129" s="56" t="s">
        <v>162</v>
      </c>
      <c r="H129" s="43">
        <v>186</v>
      </c>
      <c r="I129" s="61">
        <v>0</v>
      </c>
      <c r="J129" s="61">
        <v>0</v>
      </c>
      <c r="K129" s="61">
        <v>0</v>
      </c>
      <c r="L129" s="61">
        <v>0</v>
      </c>
    </row>
    <row r="130" spans="1:12" ht="27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4</v>
      </c>
      <c r="G130" s="56" t="s">
        <v>163</v>
      </c>
      <c r="H130" s="43">
        <v>187</v>
      </c>
      <c r="I130" s="61">
        <v>0</v>
      </c>
      <c r="J130" s="61">
        <v>0</v>
      </c>
      <c r="K130" s="61">
        <v>0</v>
      </c>
      <c r="L130" s="104">
        <v>0</v>
      </c>
    </row>
    <row r="131" spans="1:12" ht="15.7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5</v>
      </c>
      <c r="G131" s="48" t="s">
        <v>164</v>
      </c>
      <c r="H131" s="43">
        <v>188</v>
      </c>
      <c r="I131" s="61">
        <v>0</v>
      </c>
      <c r="J131" s="61">
        <v>0</v>
      </c>
      <c r="K131" s="61">
        <v>0</v>
      </c>
      <c r="L131" s="61">
        <v>0</v>
      </c>
    </row>
    <row r="132" spans="1:12" ht="13.5" hidden="1" customHeight="1">
      <c r="A132" s="54">
        <v>3</v>
      </c>
      <c r="B132" s="56">
        <v>1</v>
      </c>
      <c r="C132" s="54">
        <v>3</v>
      </c>
      <c r="D132" s="55">
        <v>2</v>
      </c>
      <c r="E132" s="55">
        <v>1</v>
      </c>
      <c r="F132" s="57">
        <v>6</v>
      </c>
      <c r="G132" s="48" t="s">
        <v>159</v>
      </c>
      <c r="H132" s="43">
        <v>189</v>
      </c>
      <c r="I132" s="61">
        <v>0</v>
      </c>
      <c r="J132" s="61">
        <v>0</v>
      </c>
      <c r="K132" s="61">
        <v>0</v>
      </c>
      <c r="L132" s="104">
        <v>0</v>
      </c>
    </row>
    <row r="133" spans="1:12" ht="27" hidden="1" customHeight="1">
      <c r="A133" s="49">
        <v>3</v>
      </c>
      <c r="B133" s="47">
        <v>1</v>
      </c>
      <c r="C133" s="47">
        <v>4</v>
      </c>
      <c r="D133" s="47"/>
      <c r="E133" s="47"/>
      <c r="F133" s="50"/>
      <c r="G133" s="48" t="s">
        <v>165</v>
      </c>
      <c r="H133" s="43">
        <v>190</v>
      </c>
      <c r="I133" s="64">
        <f t="shared" ref="I133:L135" si="13">I134</f>
        <v>0</v>
      </c>
      <c r="J133" s="85">
        <f t="shared" si="13"/>
        <v>0</v>
      </c>
      <c r="K133" s="65">
        <f t="shared" si="13"/>
        <v>0</v>
      </c>
      <c r="L133" s="65">
        <f t="shared" si="13"/>
        <v>0</v>
      </c>
    </row>
    <row r="134" spans="1:12" ht="27" hidden="1" customHeight="1">
      <c r="A134" s="67">
        <v>3</v>
      </c>
      <c r="B134" s="76">
        <v>1</v>
      </c>
      <c r="C134" s="76">
        <v>4</v>
      </c>
      <c r="D134" s="76">
        <v>1</v>
      </c>
      <c r="E134" s="76"/>
      <c r="F134" s="77"/>
      <c r="G134" s="48" t="s">
        <v>165</v>
      </c>
      <c r="H134" s="43">
        <v>191</v>
      </c>
      <c r="I134" s="71">
        <f t="shared" si="13"/>
        <v>0</v>
      </c>
      <c r="J134" s="97">
        <f t="shared" si="13"/>
        <v>0</v>
      </c>
      <c r="K134" s="72">
        <f t="shared" si="13"/>
        <v>0</v>
      </c>
      <c r="L134" s="72">
        <f t="shared" si="13"/>
        <v>0</v>
      </c>
    </row>
    <row r="135" spans="1:12" ht="27.75" hidden="1" customHeight="1">
      <c r="A135" s="54">
        <v>3</v>
      </c>
      <c r="B135" s="55">
        <v>1</v>
      </c>
      <c r="C135" s="55">
        <v>4</v>
      </c>
      <c r="D135" s="55">
        <v>1</v>
      </c>
      <c r="E135" s="55">
        <v>1</v>
      </c>
      <c r="F135" s="57"/>
      <c r="G135" s="48" t="s">
        <v>166</v>
      </c>
      <c r="H135" s="43">
        <v>192</v>
      </c>
      <c r="I135" s="44">
        <f t="shared" si="13"/>
        <v>0</v>
      </c>
      <c r="J135" s="84">
        <f t="shared" si="13"/>
        <v>0</v>
      </c>
      <c r="K135" s="45">
        <f t="shared" si="13"/>
        <v>0</v>
      </c>
      <c r="L135" s="45">
        <f t="shared" si="13"/>
        <v>0</v>
      </c>
    </row>
    <row r="136" spans="1:12" ht="27" hidden="1" customHeight="1">
      <c r="A136" s="58">
        <v>3</v>
      </c>
      <c r="B136" s="54">
        <v>1</v>
      </c>
      <c r="C136" s="55">
        <v>4</v>
      </c>
      <c r="D136" s="55">
        <v>1</v>
      </c>
      <c r="E136" s="55">
        <v>1</v>
      </c>
      <c r="F136" s="57">
        <v>1</v>
      </c>
      <c r="G136" s="48" t="s">
        <v>166</v>
      </c>
      <c r="H136" s="43">
        <v>193</v>
      </c>
      <c r="I136" s="61">
        <v>0</v>
      </c>
      <c r="J136" s="61">
        <v>0</v>
      </c>
      <c r="K136" s="61">
        <v>0</v>
      </c>
      <c r="L136" s="61">
        <v>0</v>
      </c>
    </row>
    <row r="137" spans="1:12" ht="26.25" hidden="1" customHeight="1">
      <c r="A137" s="58">
        <v>3</v>
      </c>
      <c r="B137" s="55">
        <v>1</v>
      </c>
      <c r="C137" s="55">
        <v>5</v>
      </c>
      <c r="D137" s="55"/>
      <c r="E137" s="55"/>
      <c r="F137" s="57"/>
      <c r="G137" s="56" t="s">
        <v>167</v>
      </c>
      <c r="H137" s="43">
        <v>194</v>
      </c>
      <c r="I137" s="44">
        <f t="shared" ref="I137:L138" si="14">I138</f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30" hidden="1" customHeight="1">
      <c r="A138" s="58">
        <v>3</v>
      </c>
      <c r="B138" s="55">
        <v>1</v>
      </c>
      <c r="C138" s="55">
        <v>5</v>
      </c>
      <c r="D138" s="55">
        <v>1</v>
      </c>
      <c r="E138" s="55"/>
      <c r="F138" s="57"/>
      <c r="G138" s="56" t="s">
        <v>167</v>
      </c>
      <c r="H138" s="43">
        <v>195</v>
      </c>
      <c r="I138" s="44">
        <f t="shared" si="14"/>
        <v>0</v>
      </c>
      <c r="J138" s="44">
        <f t="shared" si="14"/>
        <v>0</v>
      </c>
      <c r="K138" s="44">
        <f t="shared" si="14"/>
        <v>0</v>
      </c>
      <c r="L138" s="44">
        <f t="shared" si="14"/>
        <v>0</v>
      </c>
    </row>
    <row r="139" spans="1:12" ht="27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/>
      <c r="G139" s="56" t="s">
        <v>167</v>
      </c>
      <c r="H139" s="43">
        <v>196</v>
      </c>
      <c r="I139" s="44">
        <f>SUM(I140:I142)</f>
        <v>0</v>
      </c>
      <c r="J139" s="44">
        <f>SUM(J140:J142)</f>
        <v>0</v>
      </c>
      <c r="K139" s="44">
        <f>SUM(K140:K142)</f>
        <v>0</v>
      </c>
      <c r="L139" s="44">
        <f>SUM(L140:L142)</f>
        <v>0</v>
      </c>
    </row>
    <row r="140" spans="1:12" ht="21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1</v>
      </c>
      <c r="G140" s="106" t="s">
        <v>168</v>
      </c>
      <c r="H140" s="43">
        <v>197</v>
      </c>
      <c r="I140" s="61">
        <v>0</v>
      </c>
      <c r="J140" s="61">
        <v>0</v>
      </c>
      <c r="K140" s="61">
        <v>0</v>
      </c>
      <c r="L140" s="61">
        <v>0</v>
      </c>
    </row>
    <row r="141" spans="1:12" ht="25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2</v>
      </c>
      <c r="G141" s="106" t="s">
        <v>169</v>
      </c>
      <c r="H141" s="43">
        <v>198</v>
      </c>
      <c r="I141" s="61">
        <v>0</v>
      </c>
      <c r="J141" s="61">
        <v>0</v>
      </c>
      <c r="K141" s="61">
        <v>0</v>
      </c>
      <c r="L141" s="61">
        <v>0</v>
      </c>
    </row>
    <row r="142" spans="1:12" ht="28.5" hidden="1" customHeight="1">
      <c r="A142" s="58">
        <v>3</v>
      </c>
      <c r="B142" s="55">
        <v>1</v>
      </c>
      <c r="C142" s="55">
        <v>5</v>
      </c>
      <c r="D142" s="55">
        <v>1</v>
      </c>
      <c r="E142" s="55">
        <v>1</v>
      </c>
      <c r="F142" s="57">
        <v>3</v>
      </c>
      <c r="G142" s="106" t="s">
        <v>170</v>
      </c>
      <c r="H142" s="43">
        <v>199</v>
      </c>
      <c r="I142" s="61">
        <v>0</v>
      </c>
      <c r="J142" s="61">
        <v>0</v>
      </c>
      <c r="K142" s="61">
        <v>0</v>
      </c>
      <c r="L142" s="61">
        <v>0</v>
      </c>
    </row>
    <row r="143" spans="1:12" s="1" customFormat="1" ht="41.25" hidden="1" customHeight="1">
      <c r="A143" s="39">
        <v>3</v>
      </c>
      <c r="B143" s="40">
        <v>2</v>
      </c>
      <c r="C143" s="40"/>
      <c r="D143" s="40"/>
      <c r="E143" s="40"/>
      <c r="F143" s="42"/>
      <c r="G143" s="41" t="s">
        <v>171</v>
      </c>
      <c r="H143" s="43">
        <v>200</v>
      </c>
      <c r="I143" s="44">
        <f>SUM(I144+I176)</f>
        <v>0</v>
      </c>
      <c r="J143" s="84">
        <f>SUM(J144+J176)</f>
        <v>0</v>
      </c>
      <c r="K143" s="45">
        <f>SUM(K144+K176)</f>
        <v>0</v>
      </c>
      <c r="L143" s="45">
        <f>SUM(L144+L176)</f>
        <v>0</v>
      </c>
    </row>
    <row r="144" spans="1:12" ht="26.25" hidden="1" customHeight="1">
      <c r="A144" s="67">
        <v>3</v>
      </c>
      <c r="B144" s="75">
        <v>2</v>
      </c>
      <c r="C144" s="76">
        <v>1</v>
      </c>
      <c r="D144" s="76"/>
      <c r="E144" s="76"/>
      <c r="F144" s="77"/>
      <c r="G144" s="78" t="s">
        <v>172</v>
      </c>
      <c r="H144" s="43">
        <v>201</v>
      </c>
      <c r="I144" s="71">
        <f>SUM(I145+I154+I158+I162+I166+I169+I172)</f>
        <v>0</v>
      </c>
      <c r="J144" s="97">
        <f>SUM(J145+J154+J158+J162+J166+J169+J172)</f>
        <v>0</v>
      </c>
      <c r="K144" s="72">
        <f>SUM(K145+K154+K158+K162+K166+K169+K172)</f>
        <v>0</v>
      </c>
      <c r="L144" s="72">
        <f>SUM(L145+L154+L158+L162+L166+L169+L172)</f>
        <v>0</v>
      </c>
    </row>
    <row r="145" spans="1:12" ht="15.75" hidden="1" customHeight="1">
      <c r="A145" s="54">
        <v>3</v>
      </c>
      <c r="B145" s="55">
        <v>2</v>
      </c>
      <c r="C145" s="55">
        <v>1</v>
      </c>
      <c r="D145" s="55">
        <v>1</v>
      </c>
      <c r="E145" s="55"/>
      <c r="F145" s="57"/>
      <c r="G145" s="56" t="s">
        <v>173</v>
      </c>
      <c r="H145" s="43">
        <v>202</v>
      </c>
      <c r="I145" s="71">
        <f>I146</f>
        <v>0</v>
      </c>
      <c r="J145" s="71">
        <f>J146</f>
        <v>0</v>
      </c>
      <c r="K145" s="71">
        <f>K146</f>
        <v>0</v>
      </c>
      <c r="L145" s="71">
        <f>L146</f>
        <v>0</v>
      </c>
    </row>
    <row r="146" spans="1:12" ht="12" hidden="1" customHeight="1">
      <c r="A146" s="54">
        <v>3</v>
      </c>
      <c r="B146" s="54">
        <v>2</v>
      </c>
      <c r="C146" s="55">
        <v>1</v>
      </c>
      <c r="D146" s="55">
        <v>1</v>
      </c>
      <c r="E146" s="55">
        <v>1</v>
      </c>
      <c r="F146" s="57"/>
      <c r="G146" s="56" t="s">
        <v>174</v>
      </c>
      <c r="H146" s="43">
        <v>203</v>
      </c>
      <c r="I146" s="44">
        <f>SUM(I147:I147)</f>
        <v>0</v>
      </c>
      <c r="J146" s="84">
        <f>SUM(J147:J147)</f>
        <v>0</v>
      </c>
      <c r="K146" s="45">
        <f>SUM(K147:K147)</f>
        <v>0</v>
      </c>
      <c r="L146" s="45">
        <f>SUM(L147:L147)</f>
        <v>0</v>
      </c>
    </row>
    <row r="147" spans="1:12" ht="14.25" hidden="1" customHeight="1">
      <c r="A147" s="67">
        <v>3</v>
      </c>
      <c r="B147" s="67">
        <v>2</v>
      </c>
      <c r="C147" s="76">
        <v>1</v>
      </c>
      <c r="D147" s="76">
        <v>1</v>
      </c>
      <c r="E147" s="76">
        <v>1</v>
      </c>
      <c r="F147" s="77">
        <v>1</v>
      </c>
      <c r="G147" s="78" t="s">
        <v>174</v>
      </c>
      <c r="H147" s="43">
        <v>204</v>
      </c>
      <c r="I147" s="61">
        <v>0</v>
      </c>
      <c r="J147" s="61">
        <v>0</v>
      </c>
      <c r="K147" s="61">
        <v>0</v>
      </c>
      <c r="L147" s="61"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/>
      <c r="G148" s="78" t="s">
        <v>175</v>
      </c>
      <c r="H148" s="43">
        <v>205</v>
      </c>
      <c r="I148" s="44">
        <f>SUM(I149:I150)</f>
        <v>0</v>
      </c>
      <c r="J148" s="44">
        <f>SUM(J149:J150)</f>
        <v>0</v>
      </c>
      <c r="K148" s="44">
        <f>SUM(K149:K150)</f>
        <v>0</v>
      </c>
      <c r="L148" s="44">
        <f>SUM(L149:L150)</f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1</v>
      </c>
      <c r="G149" s="78" t="s">
        <v>176</v>
      </c>
      <c r="H149" s="43">
        <v>206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2</v>
      </c>
      <c r="F150" s="77">
        <v>2</v>
      </c>
      <c r="G150" s="78" t="s">
        <v>177</v>
      </c>
      <c r="H150" s="43">
        <v>207</v>
      </c>
      <c r="I150" s="61">
        <v>0</v>
      </c>
      <c r="J150" s="61">
        <v>0</v>
      </c>
      <c r="K150" s="61">
        <v>0</v>
      </c>
      <c r="L150" s="61"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109"/>
      <c r="G151" s="78" t="s">
        <v>178</v>
      </c>
      <c r="H151" s="43">
        <v>208</v>
      </c>
      <c r="I151" s="44">
        <f>SUM(I152:I153)</f>
        <v>0</v>
      </c>
      <c r="J151" s="44">
        <f>SUM(J152:J153)</f>
        <v>0</v>
      </c>
      <c r="K151" s="44">
        <f>SUM(K152:K153)</f>
        <v>0</v>
      </c>
      <c r="L151" s="44">
        <f>SUM(L152:L153)</f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1</v>
      </c>
      <c r="G152" s="78" t="s">
        <v>179</v>
      </c>
      <c r="H152" s="43">
        <v>209</v>
      </c>
      <c r="I152" s="61">
        <v>0</v>
      </c>
      <c r="J152" s="61">
        <v>0</v>
      </c>
      <c r="K152" s="61">
        <v>0</v>
      </c>
      <c r="L152" s="61">
        <v>0</v>
      </c>
    </row>
    <row r="153" spans="1:12" ht="14.25" hidden="1" customHeight="1">
      <c r="A153" s="67">
        <v>3</v>
      </c>
      <c r="B153" s="76">
        <v>2</v>
      </c>
      <c r="C153" s="76">
        <v>1</v>
      </c>
      <c r="D153" s="76">
        <v>1</v>
      </c>
      <c r="E153" s="76">
        <v>3</v>
      </c>
      <c r="F153" s="77">
        <v>2</v>
      </c>
      <c r="G153" s="78" t="s">
        <v>180</v>
      </c>
      <c r="H153" s="43">
        <v>210</v>
      </c>
      <c r="I153" s="61">
        <v>0</v>
      </c>
      <c r="J153" s="61">
        <v>0</v>
      </c>
      <c r="K153" s="61">
        <v>0</v>
      </c>
      <c r="L153" s="61">
        <v>0</v>
      </c>
    </row>
    <row r="154" spans="1:12" ht="27" hidden="1" customHeight="1">
      <c r="A154" s="54">
        <v>3</v>
      </c>
      <c r="B154" s="55">
        <v>2</v>
      </c>
      <c r="C154" s="55">
        <v>1</v>
      </c>
      <c r="D154" s="55">
        <v>2</v>
      </c>
      <c r="E154" s="55"/>
      <c r="F154" s="57"/>
      <c r="G154" s="56" t="s">
        <v>181</v>
      </c>
      <c r="H154" s="43">
        <v>211</v>
      </c>
      <c r="I154" s="44">
        <f>I155</f>
        <v>0</v>
      </c>
      <c r="J154" s="44">
        <f>J155</f>
        <v>0</v>
      </c>
      <c r="K154" s="44">
        <f>K155</f>
        <v>0</v>
      </c>
      <c r="L154" s="44">
        <f>L155</f>
        <v>0</v>
      </c>
    </row>
    <row r="155" spans="1:12" ht="14.25" hidden="1" customHeight="1">
      <c r="A155" s="54">
        <v>3</v>
      </c>
      <c r="B155" s="55">
        <v>2</v>
      </c>
      <c r="C155" s="55">
        <v>1</v>
      </c>
      <c r="D155" s="55">
        <v>2</v>
      </c>
      <c r="E155" s="55">
        <v>1</v>
      </c>
      <c r="F155" s="57"/>
      <c r="G155" s="56" t="s">
        <v>181</v>
      </c>
      <c r="H155" s="43">
        <v>212</v>
      </c>
      <c r="I155" s="44">
        <f>SUM(I156:I157)</f>
        <v>0</v>
      </c>
      <c r="J155" s="84">
        <f>SUM(J156:J157)</f>
        <v>0</v>
      </c>
      <c r="K155" s="45">
        <f>SUM(K156:K157)</f>
        <v>0</v>
      </c>
      <c r="L155" s="45">
        <f>SUM(L156:L157)</f>
        <v>0</v>
      </c>
    </row>
    <row r="156" spans="1:12" ht="27" hidden="1" customHeight="1">
      <c r="A156" s="67">
        <v>3</v>
      </c>
      <c r="B156" s="75">
        <v>2</v>
      </c>
      <c r="C156" s="76">
        <v>1</v>
      </c>
      <c r="D156" s="76">
        <v>2</v>
      </c>
      <c r="E156" s="76">
        <v>1</v>
      </c>
      <c r="F156" s="77">
        <v>1</v>
      </c>
      <c r="G156" s="78" t="s">
        <v>182</v>
      </c>
      <c r="H156" s="43">
        <v>213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1</v>
      </c>
      <c r="D157" s="55">
        <v>2</v>
      </c>
      <c r="E157" s="55">
        <v>1</v>
      </c>
      <c r="F157" s="57">
        <v>2</v>
      </c>
      <c r="G157" s="56" t="s">
        <v>183</v>
      </c>
      <c r="H157" s="43">
        <v>214</v>
      </c>
      <c r="I157" s="61">
        <v>0</v>
      </c>
      <c r="J157" s="61">
        <v>0</v>
      </c>
      <c r="K157" s="61">
        <v>0</v>
      </c>
      <c r="L157" s="61">
        <v>0</v>
      </c>
    </row>
    <row r="158" spans="1:12" ht="26.25" hidden="1" customHeight="1">
      <c r="A158" s="49">
        <v>3</v>
      </c>
      <c r="B158" s="47">
        <v>2</v>
      </c>
      <c r="C158" s="47">
        <v>1</v>
      </c>
      <c r="D158" s="47">
        <v>3</v>
      </c>
      <c r="E158" s="47"/>
      <c r="F158" s="50"/>
      <c r="G158" s="48" t="s">
        <v>184</v>
      </c>
      <c r="H158" s="43">
        <v>215</v>
      </c>
      <c r="I158" s="64">
        <f>I159</f>
        <v>0</v>
      </c>
      <c r="J158" s="85">
        <f>J159</f>
        <v>0</v>
      </c>
      <c r="K158" s="65">
        <f>K159</f>
        <v>0</v>
      </c>
      <c r="L158" s="65">
        <f>L159</f>
        <v>0</v>
      </c>
    </row>
    <row r="159" spans="1:12" ht="29.25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/>
      <c r="G159" s="48" t="s">
        <v>184</v>
      </c>
      <c r="H159" s="43">
        <v>216</v>
      </c>
      <c r="I159" s="44">
        <f>I160+I161</f>
        <v>0</v>
      </c>
      <c r="J159" s="44">
        <f>J160+J161</f>
        <v>0</v>
      </c>
      <c r="K159" s="44">
        <f>K160+K161</f>
        <v>0</v>
      </c>
      <c r="L159" s="44">
        <f>L160+L161</f>
        <v>0</v>
      </c>
    </row>
    <row r="160" spans="1:12" ht="30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1</v>
      </c>
      <c r="G160" s="56" t="s">
        <v>185</v>
      </c>
      <c r="H160" s="43">
        <v>217</v>
      </c>
      <c r="I160" s="61">
        <v>0</v>
      </c>
      <c r="J160" s="61">
        <v>0</v>
      </c>
      <c r="K160" s="61">
        <v>0</v>
      </c>
      <c r="L160" s="61">
        <v>0</v>
      </c>
    </row>
    <row r="161" spans="1:12" ht="27.75" hidden="1" customHeight="1">
      <c r="A161" s="54">
        <v>3</v>
      </c>
      <c r="B161" s="55">
        <v>2</v>
      </c>
      <c r="C161" s="55">
        <v>1</v>
      </c>
      <c r="D161" s="55">
        <v>3</v>
      </c>
      <c r="E161" s="55">
        <v>1</v>
      </c>
      <c r="F161" s="57">
        <v>2</v>
      </c>
      <c r="G161" s="56" t="s">
        <v>186</v>
      </c>
      <c r="H161" s="43">
        <v>218</v>
      </c>
      <c r="I161" s="104">
        <v>0</v>
      </c>
      <c r="J161" s="101">
        <v>0</v>
      </c>
      <c r="K161" s="104">
        <v>0</v>
      </c>
      <c r="L161" s="104">
        <v>0</v>
      </c>
    </row>
    <row r="162" spans="1:12" ht="12" hidden="1" customHeight="1">
      <c r="A162" s="54">
        <v>3</v>
      </c>
      <c r="B162" s="55">
        <v>2</v>
      </c>
      <c r="C162" s="55">
        <v>1</v>
      </c>
      <c r="D162" s="55">
        <v>4</v>
      </c>
      <c r="E162" s="55"/>
      <c r="F162" s="57"/>
      <c r="G162" s="56" t="s">
        <v>187</v>
      </c>
      <c r="H162" s="43">
        <v>219</v>
      </c>
      <c r="I162" s="44">
        <f>I163</f>
        <v>0</v>
      </c>
      <c r="J162" s="45">
        <f>J163</f>
        <v>0</v>
      </c>
      <c r="K162" s="44">
        <f>K163</f>
        <v>0</v>
      </c>
      <c r="L162" s="45">
        <f>L163</f>
        <v>0</v>
      </c>
    </row>
    <row r="163" spans="1:12" ht="14.25" hidden="1" customHeight="1">
      <c r="A163" s="49">
        <v>3</v>
      </c>
      <c r="B163" s="47">
        <v>2</v>
      </c>
      <c r="C163" s="47">
        <v>1</v>
      </c>
      <c r="D163" s="47">
        <v>4</v>
      </c>
      <c r="E163" s="47">
        <v>1</v>
      </c>
      <c r="F163" s="50"/>
      <c r="G163" s="48" t="s">
        <v>187</v>
      </c>
      <c r="H163" s="43">
        <v>220</v>
      </c>
      <c r="I163" s="64">
        <f>SUM(I164:I165)</f>
        <v>0</v>
      </c>
      <c r="J163" s="85">
        <f>SUM(J164:J165)</f>
        <v>0</v>
      </c>
      <c r="K163" s="65">
        <f>SUM(K164:K165)</f>
        <v>0</v>
      </c>
      <c r="L163" s="65">
        <f>SUM(L164:L165)</f>
        <v>0</v>
      </c>
    </row>
    <row r="164" spans="1:12" ht="25.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1</v>
      </c>
      <c r="G164" s="56" t="s">
        <v>188</v>
      </c>
      <c r="H164" s="43">
        <v>221</v>
      </c>
      <c r="I164" s="61">
        <v>0</v>
      </c>
      <c r="J164" s="61">
        <v>0</v>
      </c>
      <c r="K164" s="61">
        <v>0</v>
      </c>
      <c r="L164" s="61">
        <v>0</v>
      </c>
    </row>
    <row r="165" spans="1:12" ht="18.75" hidden="1" customHeight="1">
      <c r="A165" s="54">
        <v>3</v>
      </c>
      <c r="B165" s="55">
        <v>2</v>
      </c>
      <c r="C165" s="55">
        <v>1</v>
      </c>
      <c r="D165" s="55">
        <v>4</v>
      </c>
      <c r="E165" s="55">
        <v>1</v>
      </c>
      <c r="F165" s="57">
        <v>2</v>
      </c>
      <c r="G165" s="56" t="s">
        <v>189</v>
      </c>
      <c r="H165" s="43">
        <v>222</v>
      </c>
      <c r="I165" s="61">
        <v>0</v>
      </c>
      <c r="J165" s="61">
        <v>0</v>
      </c>
      <c r="K165" s="61">
        <v>0</v>
      </c>
      <c r="L165" s="61">
        <v>0</v>
      </c>
    </row>
    <row r="166" spans="1:12" ht="14.4" hidden="1" customHeight="1">
      <c r="A166" s="54">
        <v>3</v>
      </c>
      <c r="B166" s="55">
        <v>2</v>
      </c>
      <c r="C166" s="55">
        <v>1</v>
      </c>
      <c r="D166" s="55">
        <v>5</v>
      </c>
      <c r="E166" s="55"/>
      <c r="F166" s="57"/>
      <c r="G166" s="56" t="s">
        <v>190</v>
      </c>
      <c r="H166" s="43">
        <v>223</v>
      </c>
      <c r="I166" s="44">
        <f t="shared" ref="I166:L167" si="15">I167</f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6.5" hidden="1" customHeight="1">
      <c r="A167" s="54">
        <v>3</v>
      </c>
      <c r="B167" s="55">
        <v>2</v>
      </c>
      <c r="C167" s="55">
        <v>1</v>
      </c>
      <c r="D167" s="55">
        <v>5</v>
      </c>
      <c r="E167" s="55">
        <v>1</v>
      </c>
      <c r="F167" s="57"/>
      <c r="G167" s="56" t="s">
        <v>190</v>
      </c>
      <c r="H167" s="43">
        <v>224</v>
      </c>
      <c r="I167" s="45">
        <f t="shared" si="15"/>
        <v>0</v>
      </c>
      <c r="J167" s="84">
        <f t="shared" si="15"/>
        <v>0</v>
      </c>
      <c r="K167" s="45">
        <f t="shared" si="15"/>
        <v>0</v>
      </c>
      <c r="L167" s="45">
        <f t="shared" si="15"/>
        <v>0</v>
      </c>
    </row>
    <row r="168" spans="1:12" ht="14.4" hidden="1" customHeight="1">
      <c r="A168" s="75">
        <v>3</v>
      </c>
      <c r="B168" s="76">
        <v>2</v>
      </c>
      <c r="C168" s="76">
        <v>1</v>
      </c>
      <c r="D168" s="76">
        <v>5</v>
      </c>
      <c r="E168" s="76">
        <v>1</v>
      </c>
      <c r="F168" s="77">
        <v>1</v>
      </c>
      <c r="G168" s="56" t="s">
        <v>190</v>
      </c>
      <c r="H168" s="43">
        <v>225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4.4" hidden="1" customHeight="1">
      <c r="A169" s="54">
        <v>3</v>
      </c>
      <c r="B169" s="55">
        <v>2</v>
      </c>
      <c r="C169" s="55">
        <v>1</v>
      </c>
      <c r="D169" s="55">
        <v>6</v>
      </c>
      <c r="E169" s="55"/>
      <c r="F169" s="57"/>
      <c r="G169" s="56" t="s">
        <v>191</v>
      </c>
      <c r="H169" s="43">
        <v>226</v>
      </c>
      <c r="I169" s="44">
        <f t="shared" ref="I169:L170" si="16">I170</f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4.4" hidden="1" customHeight="1">
      <c r="A170" s="54">
        <v>3</v>
      </c>
      <c r="B170" s="54">
        <v>2</v>
      </c>
      <c r="C170" s="55">
        <v>1</v>
      </c>
      <c r="D170" s="55">
        <v>6</v>
      </c>
      <c r="E170" s="55">
        <v>1</v>
      </c>
      <c r="F170" s="57"/>
      <c r="G170" s="56" t="s">
        <v>191</v>
      </c>
      <c r="H170" s="43">
        <v>227</v>
      </c>
      <c r="I170" s="44">
        <f t="shared" si="16"/>
        <v>0</v>
      </c>
      <c r="J170" s="84">
        <f t="shared" si="16"/>
        <v>0</v>
      </c>
      <c r="K170" s="45">
        <f t="shared" si="16"/>
        <v>0</v>
      </c>
      <c r="L170" s="45">
        <f t="shared" si="16"/>
        <v>0</v>
      </c>
    </row>
    <row r="171" spans="1:12" ht="15.75" hidden="1" customHeight="1">
      <c r="A171" s="49">
        <v>3</v>
      </c>
      <c r="B171" s="49">
        <v>2</v>
      </c>
      <c r="C171" s="55">
        <v>1</v>
      </c>
      <c r="D171" s="55">
        <v>6</v>
      </c>
      <c r="E171" s="55">
        <v>1</v>
      </c>
      <c r="F171" s="57">
        <v>1</v>
      </c>
      <c r="G171" s="56" t="s">
        <v>191</v>
      </c>
      <c r="H171" s="43">
        <v>228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5" hidden="1" customHeight="1">
      <c r="A172" s="54">
        <v>3</v>
      </c>
      <c r="B172" s="54">
        <v>2</v>
      </c>
      <c r="C172" s="55">
        <v>1</v>
      </c>
      <c r="D172" s="55">
        <v>7</v>
      </c>
      <c r="E172" s="55"/>
      <c r="F172" s="57"/>
      <c r="G172" s="56" t="s">
        <v>192</v>
      </c>
      <c r="H172" s="43">
        <v>229</v>
      </c>
      <c r="I172" s="44">
        <f>I173</f>
        <v>0</v>
      </c>
      <c r="J172" s="84">
        <f>J173</f>
        <v>0</v>
      </c>
      <c r="K172" s="45">
        <f>K173</f>
        <v>0</v>
      </c>
      <c r="L172" s="45">
        <f>L173</f>
        <v>0</v>
      </c>
    </row>
    <row r="173" spans="1:12" ht="14.4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/>
      <c r="G173" s="56" t="s">
        <v>192</v>
      </c>
      <c r="H173" s="43">
        <v>230</v>
      </c>
      <c r="I173" s="44">
        <f>I174+I175</f>
        <v>0</v>
      </c>
      <c r="J173" s="44">
        <f>J174+J175</f>
        <v>0</v>
      </c>
      <c r="K173" s="44">
        <f>K174+K175</f>
        <v>0</v>
      </c>
      <c r="L173" s="44">
        <f>L174+L175</f>
        <v>0</v>
      </c>
    </row>
    <row r="174" spans="1:12" ht="27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1</v>
      </c>
      <c r="G174" s="56" t="s">
        <v>193</v>
      </c>
      <c r="H174" s="43">
        <v>231</v>
      </c>
      <c r="I174" s="60">
        <v>0</v>
      </c>
      <c r="J174" s="61">
        <v>0</v>
      </c>
      <c r="K174" s="61">
        <v>0</v>
      </c>
      <c r="L174" s="61">
        <v>0</v>
      </c>
    </row>
    <row r="175" spans="1:12" ht="24.75" hidden="1" customHeight="1">
      <c r="A175" s="54">
        <v>3</v>
      </c>
      <c r="B175" s="55">
        <v>2</v>
      </c>
      <c r="C175" s="55">
        <v>1</v>
      </c>
      <c r="D175" s="55">
        <v>7</v>
      </c>
      <c r="E175" s="55">
        <v>1</v>
      </c>
      <c r="F175" s="57">
        <v>2</v>
      </c>
      <c r="G175" s="56" t="s">
        <v>194</v>
      </c>
      <c r="H175" s="43">
        <v>232</v>
      </c>
      <c r="I175" s="61">
        <v>0</v>
      </c>
      <c r="J175" s="61">
        <v>0</v>
      </c>
      <c r="K175" s="61">
        <v>0</v>
      </c>
      <c r="L175" s="61">
        <v>0</v>
      </c>
    </row>
    <row r="176" spans="1:12" ht="38.25" hidden="1" customHeight="1">
      <c r="A176" s="54">
        <v>3</v>
      </c>
      <c r="B176" s="55">
        <v>2</v>
      </c>
      <c r="C176" s="55">
        <v>2</v>
      </c>
      <c r="D176" s="110"/>
      <c r="E176" s="110"/>
      <c r="F176" s="111"/>
      <c r="G176" s="56" t="s">
        <v>195</v>
      </c>
      <c r="H176" s="43">
        <v>233</v>
      </c>
      <c r="I176" s="44">
        <f>SUM(I177+I186+I190+I194+I198+I201+I204)</f>
        <v>0</v>
      </c>
      <c r="J176" s="84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4.4" hidden="1" customHeight="1">
      <c r="A177" s="54">
        <v>3</v>
      </c>
      <c r="B177" s="55">
        <v>2</v>
      </c>
      <c r="C177" s="55">
        <v>2</v>
      </c>
      <c r="D177" s="55">
        <v>1</v>
      </c>
      <c r="E177" s="55"/>
      <c r="F177" s="57"/>
      <c r="G177" s="56" t="s">
        <v>196</v>
      </c>
      <c r="H177" s="43">
        <v>234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/>
      <c r="G178" s="56" t="s">
        <v>174</v>
      </c>
      <c r="H178" s="43">
        <v>235</v>
      </c>
      <c r="I178" s="44">
        <f>SUM(I179)</f>
        <v>0</v>
      </c>
      <c r="J178" s="44">
        <f>SUM(J179)</f>
        <v>0</v>
      </c>
      <c r="K178" s="44">
        <f>SUM(K179)</f>
        <v>0</v>
      </c>
      <c r="L178" s="44">
        <f>SUM(L179)</f>
        <v>0</v>
      </c>
    </row>
    <row r="179" spans="1:12" ht="14.4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1</v>
      </c>
      <c r="F179" s="57">
        <v>1</v>
      </c>
      <c r="G179" s="56" t="s">
        <v>174</v>
      </c>
      <c r="H179" s="43">
        <v>236</v>
      </c>
      <c r="I179" s="61">
        <v>0</v>
      </c>
      <c r="J179" s="61">
        <v>0</v>
      </c>
      <c r="K179" s="61">
        <v>0</v>
      </c>
      <c r="L179" s="61"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/>
      <c r="G180" s="56" t="s">
        <v>197</v>
      </c>
      <c r="H180" s="43">
        <v>237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1</v>
      </c>
      <c r="G181" s="56" t="s">
        <v>176</v>
      </c>
      <c r="H181" s="43">
        <v>238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2</v>
      </c>
      <c r="F182" s="57">
        <v>2</v>
      </c>
      <c r="G182" s="56" t="s">
        <v>177</v>
      </c>
      <c r="H182" s="43">
        <v>239</v>
      </c>
      <c r="I182" s="61">
        <v>0</v>
      </c>
      <c r="J182" s="60">
        <v>0</v>
      </c>
      <c r="K182" s="61">
        <v>0</v>
      </c>
      <c r="L182" s="61"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/>
      <c r="G183" s="56" t="s">
        <v>178</v>
      </c>
      <c r="H183" s="43">
        <v>240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1</v>
      </c>
      <c r="G184" s="56" t="s">
        <v>179</v>
      </c>
      <c r="H184" s="43">
        <v>241</v>
      </c>
      <c r="I184" s="61">
        <v>0</v>
      </c>
      <c r="J184" s="60">
        <v>0</v>
      </c>
      <c r="K184" s="61">
        <v>0</v>
      </c>
      <c r="L184" s="61">
        <v>0</v>
      </c>
    </row>
    <row r="185" spans="1:12" ht="15" hidden="1" customHeight="1">
      <c r="A185" s="58">
        <v>3</v>
      </c>
      <c r="B185" s="54">
        <v>2</v>
      </c>
      <c r="C185" s="55">
        <v>2</v>
      </c>
      <c r="D185" s="55">
        <v>1</v>
      </c>
      <c r="E185" s="55">
        <v>3</v>
      </c>
      <c r="F185" s="57">
        <v>2</v>
      </c>
      <c r="G185" s="56" t="s">
        <v>198</v>
      </c>
      <c r="H185" s="43">
        <v>242</v>
      </c>
      <c r="I185" s="61">
        <v>0</v>
      </c>
      <c r="J185" s="60">
        <v>0</v>
      </c>
      <c r="K185" s="61">
        <v>0</v>
      </c>
      <c r="L185" s="61">
        <v>0</v>
      </c>
    </row>
    <row r="186" spans="1:12" ht="25.5" hidden="1" customHeight="1">
      <c r="A186" s="58">
        <v>3</v>
      </c>
      <c r="B186" s="54">
        <v>2</v>
      </c>
      <c r="C186" s="55">
        <v>2</v>
      </c>
      <c r="D186" s="55">
        <v>2</v>
      </c>
      <c r="E186" s="55"/>
      <c r="F186" s="57"/>
      <c r="G186" s="56" t="s">
        <v>199</v>
      </c>
      <c r="H186" s="43">
        <v>243</v>
      </c>
      <c r="I186" s="44">
        <f>I187</f>
        <v>0</v>
      </c>
      <c r="J186" s="45">
        <f>J187</f>
        <v>0</v>
      </c>
      <c r="K186" s="44">
        <f>K187</f>
        <v>0</v>
      </c>
      <c r="L186" s="45">
        <f>L187</f>
        <v>0</v>
      </c>
    </row>
    <row r="187" spans="1:12" ht="20.25" hidden="1" customHeight="1">
      <c r="A187" s="54">
        <v>3</v>
      </c>
      <c r="B187" s="55">
        <v>2</v>
      </c>
      <c r="C187" s="47">
        <v>2</v>
      </c>
      <c r="D187" s="47">
        <v>2</v>
      </c>
      <c r="E187" s="47">
        <v>1</v>
      </c>
      <c r="F187" s="50"/>
      <c r="G187" s="56" t="s">
        <v>199</v>
      </c>
      <c r="H187" s="43">
        <v>244</v>
      </c>
      <c r="I187" s="64">
        <f>SUM(I188:I189)</f>
        <v>0</v>
      </c>
      <c r="J187" s="85">
        <f>SUM(J188:J189)</f>
        <v>0</v>
      </c>
      <c r="K187" s="65">
        <f>SUM(K188:K189)</f>
        <v>0</v>
      </c>
      <c r="L187" s="65">
        <f>SUM(L188:L189)</f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1</v>
      </c>
      <c r="G188" s="56" t="s">
        <v>200</v>
      </c>
      <c r="H188" s="43">
        <v>245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2</v>
      </c>
      <c r="E189" s="55">
        <v>1</v>
      </c>
      <c r="F189" s="57">
        <v>2</v>
      </c>
      <c r="G189" s="58" t="s">
        <v>201</v>
      </c>
      <c r="H189" s="43">
        <v>246</v>
      </c>
      <c r="I189" s="61">
        <v>0</v>
      </c>
      <c r="J189" s="61">
        <v>0</v>
      </c>
      <c r="K189" s="61">
        <v>0</v>
      </c>
      <c r="L189" s="61">
        <v>0</v>
      </c>
    </row>
    <row r="190" spans="1:12" ht="25.5" hidden="1" customHeight="1">
      <c r="A190" s="54">
        <v>3</v>
      </c>
      <c r="B190" s="55">
        <v>2</v>
      </c>
      <c r="C190" s="55">
        <v>2</v>
      </c>
      <c r="D190" s="55">
        <v>3</v>
      </c>
      <c r="E190" s="55"/>
      <c r="F190" s="57"/>
      <c r="G190" s="56" t="s">
        <v>202</v>
      </c>
      <c r="H190" s="43">
        <v>247</v>
      </c>
      <c r="I190" s="44">
        <f>I191</f>
        <v>0</v>
      </c>
      <c r="J190" s="84">
        <f>J191</f>
        <v>0</v>
      </c>
      <c r="K190" s="45">
        <f>K191</f>
        <v>0</v>
      </c>
      <c r="L190" s="45">
        <f>L191</f>
        <v>0</v>
      </c>
    </row>
    <row r="191" spans="1:12" ht="30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/>
      <c r="G191" s="56" t="s">
        <v>202</v>
      </c>
      <c r="H191" s="43">
        <v>248</v>
      </c>
      <c r="I191" s="44">
        <f>I192+I193</f>
        <v>0</v>
      </c>
      <c r="J191" s="44">
        <f>J192+J193</f>
        <v>0</v>
      </c>
      <c r="K191" s="44">
        <f>K192+K193</f>
        <v>0</v>
      </c>
      <c r="L191" s="44">
        <f>L192+L193</f>
        <v>0</v>
      </c>
    </row>
    <row r="192" spans="1:12" ht="31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1</v>
      </c>
      <c r="G192" s="56" t="s">
        <v>203</v>
      </c>
      <c r="H192" s="43">
        <v>249</v>
      </c>
      <c r="I192" s="61">
        <v>0</v>
      </c>
      <c r="J192" s="61">
        <v>0</v>
      </c>
      <c r="K192" s="61">
        <v>0</v>
      </c>
      <c r="L192" s="61">
        <v>0</v>
      </c>
    </row>
    <row r="193" spans="1:12" ht="25.5" hidden="1" customHeight="1">
      <c r="A193" s="49">
        <v>3</v>
      </c>
      <c r="B193" s="55">
        <v>2</v>
      </c>
      <c r="C193" s="55">
        <v>2</v>
      </c>
      <c r="D193" s="55">
        <v>3</v>
      </c>
      <c r="E193" s="55">
        <v>1</v>
      </c>
      <c r="F193" s="57">
        <v>2</v>
      </c>
      <c r="G193" s="56" t="s">
        <v>204</v>
      </c>
      <c r="H193" s="43">
        <v>250</v>
      </c>
      <c r="I193" s="61">
        <v>0</v>
      </c>
      <c r="J193" s="61">
        <v>0</v>
      </c>
      <c r="K193" s="61">
        <v>0</v>
      </c>
      <c r="L193" s="61">
        <v>0</v>
      </c>
    </row>
    <row r="194" spans="1:12" ht="22.5" hidden="1" customHeight="1">
      <c r="A194" s="54">
        <v>3</v>
      </c>
      <c r="B194" s="55">
        <v>2</v>
      </c>
      <c r="C194" s="55">
        <v>2</v>
      </c>
      <c r="D194" s="55">
        <v>4</v>
      </c>
      <c r="E194" s="55"/>
      <c r="F194" s="57"/>
      <c r="G194" s="56" t="s">
        <v>205</v>
      </c>
      <c r="H194" s="43">
        <v>251</v>
      </c>
      <c r="I194" s="44">
        <f>I195</f>
        <v>0</v>
      </c>
      <c r="J194" s="84">
        <f>J195</f>
        <v>0</v>
      </c>
      <c r="K194" s="45">
        <f>K195</f>
        <v>0</v>
      </c>
      <c r="L194" s="45">
        <f>L195</f>
        <v>0</v>
      </c>
    </row>
    <row r="195" spans="1:12" ht="14.4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/>
      <c r="G195" s="56" t="s">
        <v>205</v>
      </c>
      <c r="H195" s="43">
        <v>252</v>
      </c>
      <c r="I195" s="44">
        <f>SUM(I196:I197)</f>
        <v>0</v>
      </c>
      <c r="J195" s="84">
        <f>SUM(J196:J197)</f>
        <v>0</v>
      </c>
      <c r="K195" s="45">
        <f>SUM(K196:K197)</f>
        <v>0</v>
      </c>
      <c r="L195" s="45">
        <f>SUM(L196:L197)</f>
        <v>0</v>
      </c>
    </row>
    <row r="196" spans="1:12" ht="30.75" hidden="1" customHeight="1">
      <c r="A196" s="54">
        <v>3</v>
      </c>
      <c r="B196" s="55">
        <v>2</v>
      </c>
      <c r="C196" s="55">
        <v>2</v>
      </c>
      <c r="D196" s="55">
        <v>4</v>
      </c>
      <c r="E196" s="55">
        <v>1</v>
      </c>
      <c r="F196" s="57">
        <v>1</v>
      </c>
      <c r="G196" s="56" t="s">
        <v>206</v>
      </c>
      <c r="H196" s="43">
        <v>253</v>
      </c>
      <c r="I196" s="61">
        <v>0</v>
      </c>
      <c r="J196" s="61">
        <v>0</v>
      </c>
      <c r="K196" s="61">
        <v>0</v>
      </c>
      <c r="L196" s="61">
        <v>0</v>
      </c>
    </row>
    <row r="197" spans="1:12" ht="27.75" hidden="1" customHeight="1">
      <c r="A197" s="49">
        <v>3</v>
      </c>
      <c r="B197" s="47">
        <v>2</v>
      </c>
      <c r="C197" s="47">
        <v>2</v>
      </c>
      <c r="D197" s="47">
        <v>4</v>
      </c>
      <c r="E197" s="47">
        <v>1</v>
      </c>
      <c r="F197" s="50">
        <v>2</v>
      </c>
      <c r="G197" s="58" t="s">
        <v>207</v>
      </c>
      <c r="H197" s="43">
        <v>254</v>
      </c>
      <c r="I197" s="61">
        <v>0</v>
      </c>
      <c r="J197" s="61">
        <v>0</v>
      </c>
      <c r="K197" s="61">
        <v>0</v>
      </c>
      <c r="L197" s="61">
        <v>0</v>
      </c>
    </row>
    <row r="198" spans="1:12" ht="14.25" hidden="1" customHeight="1">
      <c r="A198" s="54">
        <v>3</v>
      </c>
      <c r="B198" s="55">
        <v>2</v>
      </c>
      <c r="C198" s="55">
        <v>2</v>
      </c>
      <c r="D198" s="55">
        <v>5</v>
      </c>
      <c r="E198" s="55"/>
      <c r="F198" s="57"/>
      <c r="G198" s="56" t="s">
        <v>208</v>
      </c>
      <c r="H198" s="43">
        <v>255</v>
      </c>
      <c r="I198" s="44">
        <f t="shared" ref="I198:L199" si="17">I199</f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/>
      <c r="G199" s="56" t="s">
        <v>208</v>
      </c>
      <c r="H199" s="43">
        <v>256</v>
      </c>
      <c r="I199" s="44">
        <f t="shared" si="17"/>
        <v>0</v>
      </c>
      <c r="J199" s="84">
        <f t="shared" si="17"/>
        <v>0</v>
      </c>
      <c r="K199" s="45">
        <f t="shared" si="17"/>
        <v>0</v>
      </c>
      <c r="L199" s="45">
        <f t="shared" si="17"/>
        <v>0</v>
      </c>
    </row>
    <row r="200" spans="1:12" ht="15.75" hidden="1" customHeight="1">
      <c r="A200" s="54">
        <v>3</v>
      </c>
      <c r="B200" s="55">
        <v>2</v>
      </c>
      <c r="C200" s="55">
        <v>2</v>
      </c>
      <c r="D200" s="55">
        <v>5</v>
      </c>
      <c r="E200" s="55">
        <v>1</v>
      </c>
      <c r="F200" s="57">
        <v>1</v>
      </c>
      <c r="G200" s="56" t="s">
        <v>208</v>
      </c>
      <c r="H200" s="43">
        <v>257</v>
      </c>
      <c r="I200" s="61">
        <v>0</v>
      </c>
      <c r="J200" s="61">
        <v>0</v>
      </c>
      <c r="K200" s="61">
        <v>0</v>
      </c>
      <c r="L200" s="61">
        <v>0</v>
      </c>
    </row>
    <row r="201" spans="1:12" ht="14.25" hidden="1" customHeight="1">
      <c r="A201" s="54">
        <v>3</v>
      </c>
      <c r="B201" s="55">
        <v>2</v>
      </c>
      <c r="C201" s="55">
        <v>2</v>
      </c>
      <c r="D201" s="55">
        <v>6</v>
      </c>
      <c r="E201" s="55"/>
      <c r="F201" s="57"/>
      <c r="G201" s="56" t="s">
        <v>191</v>
      </c>
      <c r="H201" s="43">
        <v>258</v>
      </c>
      <c r="I201" s="44">
        <f t="shared" ref="I201:L202" si="18">I202</f>
        <v>0</v>
      </c>
      <c r="J201" s="112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55">
        <v>2</v>
      </c>
      <c r="C202" s="55">
        <v>2</v>
      </c>
      <c r="D202" s="55">
        <v>6</v>
      </c>
      <c r="E202" s="55">
        <v>1</v>
      </c>
      <c r="F202" s="57"/>
      <c r="G202" s="56" t="s">
        <v>191</v>
      </c>
      <c r="H202" s="43">
        <v>259</v>
      </c>
      <c r="I202" s="44">
        <f t="shared" si="18"/>
        <v>0</v>
      </c>
      <c r="J202" s="112">
        <f t="shared" si="18"/>
        <v>0</v>
      </c>
      <c r="K202" s="45">
        <f t="shared" si="18"/>
        <v>0</v>
      </c>
      <c r="L202" s="45">
        <f t="shared" si="18"/>
        <v>0</v>
      </c>
    </row>
    <row r="203" spans="1:12" ht="15" hidden="1" customHeight="1">
      <c r="A203" s="54">
        <v>3</v>
      </c>
      <c r="B203" s="76">
        <v>2</v>
      </c>
      <c r="C203" s="76">
        <v>2</v>
      </c>
      <c r="D203" s="55">
        <v>6</v>
      </c>
      <c r="E203" s="76">
        <v>1</v>
      </c>
      <c r="F203" s="77">
        <v>1</v>
      </c>
      <c r="G203" s="78" t="s">
        <v>191</v>
      </c>
      <c r="H203" s="43">
        <v>260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8">
        <v>3</v>
      </c>
      <c r="B204" s="54">
        <v>2</v>
      </c>
      <c r="C204" s="55">
        <v>2</v>
      </c>
      <c r="D204" s="55">
        <v>7</v>
      </c>
      <c r="E204" s="55"/>
      <c r="F204" s="57"/>
      <c r="G204" s="56" t="s">
        <v>192</v>
      </c>
      <c r="H204" s="43">
        <v>261</v>
      </c>
      <c r="I204" s="44">
        <f>I205</f>
        <v>0</v>
      </c>
      <c r="J204" s="112">
        <f>J205</f>
        <v>0</v>
      </c>
      <c r="K204" s="45">
        <f>K205</f>
        <v>0</v>
      </c>
      <c r="L204" s="45">
        <f>L205</f>
        <v>0</v>
      </c>
    </row>
    <row r="205" spans="1:12" ht="15" hidden="1" customHeight="1">
      <c r="A205" s="58">
        <v>3</v>
      </c>
      <c r="B205" s="54">
        <v>2</v>
      </c>
      <c r="C205" s="55">
        <v>2</v>
      </c>
      <c r="D205" s="55">
        <v>7</v>
      </c>
      <c r="E205" s="55">
        <v>1</v>
      </c>
      <c r="F205" s="57"/>
      <c r="G205" s="56" t="s">
        <v>192</v>
      </c>
      <c r="H205" s="43">
        <v>262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.7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1</v>
      </c>
      <c r="G206" s="56" t="s">
        <v>193</v>
      </c>
      <c r="H206" s="43">
        <v>263</v>
      </c>
      <c r="I206" s="61">
        <v>0</v>
      </c>
      <c r="J206" s="61">
        <v>0</v>
      </c>
      <c r="K206" s="61">
        <v>0</v>
      </c>
      <c r="L206" s="61">
        <v>0</v>
      </c>
    </row>
    <row r="207" spans="1:12" ht="25.5" hidden="1" customHeight="1">
      <c r="A207" s="58">
        <v>3</v>
      </c>
      <c r="B207" s="54">
        <v>2</v>
      </c>
      <c r="C207" s="54">
        <v>2</v>
      </c>
      <c r="D207" s="55">
        <v>7</v>
      </c>
      <c r="E207" s="55">
        <v>1</v>
      </c>
      <c r="F207" s="57">
        <v>2</v>
      </c>
      <c r="G207" s="56" t="s">
        <v>194</v>
      </c>
      <c r="H207" s="43">
        <v>264</v>
      </c>
      <c r="I207" s="61">
        <v>0</v>
      </c>
      <c r="J207" s="61">
        <v>0</v>
      </c>
      <c r="K207" s="61">
        <v>0</v>
      </c>
      <c r="L207" s="61">
        <v>0</v>
      </c>
    </row>
    <row r="208" spans="1:12" ht="30" hidden="1" customHeight="1">
      <c r="A208" s="62">
        <v>3</v>
      </c>
      <c r="B208" s="62">
        <v>3</v>
      </c>
      <c r="C208" s="39"/>
      <c r="D208" s="40"/>
      <c r="E208" s="40"/>
      <c r="F208" s="42"/>
      <c r="G208" s="41" t="s">
        <v>209</v>
      </c>
      <c r="H208" s="43">
        <v>265</v>
      </c>
      <c r="I208" s="44">
        <f>SUM(I209+I241)</f>
        <v>0</v>
      </c>
      <c r="J208" s="112">
        <f>SUM(J209+J241)</f>
        <v>0</v>
      </c>
      <c r="K208" s="45">
        <f>SUM(K209+K241)</f>
        <v>0</v>
      </c>
      <c r="L208" s="45">
        <f>SUM(L209+L241)</f>
        <v>0</v>
      </c>
    </row>
    <row r="209" spans="1:12" ht="40.5" hidden="1" customHeight="1">
      <c r="A209" s="58">
        <v>3</v>
      </c>
      <c r="B209" s="58">
        <v>3</v>
      </c>
      <c r="C209" s="54">
        <v>1</v>
      </c>
      <c r="D209" s="55"/>
      <c r="E209" s="55"/>
      <c r="F209" s="57"/>
      <c r="G209" s="56" t="s">
        <v>210</v>
      </c>
      <c r="H209" s="43">
        <v>266</v>
      </c>
      <c r="I209" s="44">
        <f>SUM(I210+I219+I223+I227+I231+I234+I237)</f>
        <v>0</v>
      </c>
      <c r="J209" s="112">
        <f>SUM(J210+J219+J223+J227+J231+J234+J237)</f>
        <v>0</v>
      </c>
      <c r="K209" s="45">
        <f>SUM(K210+K219+K223+K227+K231+K234+K237)</f>
        <v>0</v>
      </c>
      <c r="L209" s="45">
        <f>SUM(L210+L219+L223+L227+L231+L234+L237)</f>
        <v>0</v>
      </c>
    </row>
    <row r="210" spans="1:12" ht="15" hidden="1" customHeight="1">
      <c r="A210" s="58">
        <v>3</v>
      </c>
      <c r="B210" s="58">
        <v>3</v>
      </c>
      <c r="C210" s="54">
        <v>1</v>
      </c>
      <c r="D210" s="55">
        <v>1</v>
      </c>
      <c r="E210" s="55"/>
      <c r="F210" s="57"/>
      <c r="G210" s="56" t="s">
        <v>196</v>
      </c>
      <c r="H210" s="43">
        <v>267</v>
      </c>
      <c r="I210" s="44">
        <f>SUM(I211+I213+I216)</f>
        <v>0</v>
      </c>
      <c r="J210" s="44">
        <f>SUM(J211+J213+J216)</f>
        <v>0</v>
      </c>
      <c r="K210" s="44">
        <f>SUM(K211+K213+K216)</f>
        <v>0</v>
      </c>
      <c r="L210" s="44">
        <f>SUM(L211+L213+L216)</f>
        <v>0</v>
      </c>
    </row>
    <row r="211" spans="1:12" ht="12.7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/>
      <c r="G211" s="56" t="s">
        <v>174</v>
      </c>
      <c r="H211" s="43">
        <v>268</v>
      </c>
      <c r="I211" s="44">
        <f>SUM(I212:I212)</f>
        <v>0</v>
      </c>
      <c r="J211" s="112">
        <f>SUM(J212:J212)</f>
        <v>0</v>
      </c>
      <c r="K211" s="45">
        <f>SUM(K212:K212)</f>
        <v>0</v>
      </c>
      <c r="L211" s="45">
        <f>SUM(L212:L212)</f>
        <v>0</v>
      </c>
    </row>
    <row r="212" spans="1:12" ht="1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1</v>
      </c>
      <c r="F212" s="57">
        <v>1</v>
      </c>
      <c r="G212" s="56" t="s">
        <v>174</v>
      </c>
      <c r="H212" s="43">
        <v>269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/>
      <c r="G213" s="56" t="s">
        <v>197</v>
      </c>
      <c r="H213" s="43">
        <v>270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1</v>
      </c>
      <c r="G214" s="56" t="s">
        <v>176</v>
      </c>
      <c r="H214" s="43">
        <v>271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2</v>
      </c>
      <c r="F215" s="57">
        <v>2</v>
      </c>
      <c r="G215" s="56" t="s">
        <v>177</v>
      </c>
      <c r="H215" s="43">
        <v>272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/>
      <c r="G216" s="56" t="s">
        <v>178</v>
      </c>
      <c r="H216" s="43">
        <v>273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1</v>
      </c>
      <c r="G217" s="56" t="s">
        <v>211</v>
      </c>
      <c r="H217" s="43">
        <v>274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58">
        <v>3</v>
      </c>
      <c r="B218" s="58">
        <v>3</v>
      </c>
      <c r="C218" s="54">
        <v>1</v>
      </c>
      <c r="D218" s="55">
        <v>1</v>
      </c>
      <c r="E218" s="55">
        <v>3</v>
      </c>
      <c r="F218" s="57">
        <v>2</v>
      </c>
      <c r="G218" s="56" t="s">
        <v>198</v>
      </c>
      <c r="H218" s="43">
        <v>275</v>
      </c>
      <c r="I218" s="61">
        <v>0</v>
      </c>
      <c r="J218" s="61">
        <v>0</v>
      </c>
      <c r="K218" s="61">
        <v>0</v>
      </c>
      <c r="L218" s="61">
        <v>0</v>
      </c>
    </row>
    <row r="219" spans="1:12" ht="14.4" hidden="1" customHeight="1">
      <c r="A219" s="74">
        <v>3</v>
      </c>
      <c r="B219" s="49">
        <v>3</v>
      </c>
      <c r="C219" s="54">
        <v>1</v>
      </c>
      <c r="D219" s="55">
        <v>2</v>
      </c>
      <c r="E219" s="55"/>
      <c r="F219" s="57"/>
      <c r="G219" s="56" t="s">
        <v>212</v>
      </c>
      <c r="H219" s="43">
        <v>276</v>
      </c>
      <c r="I219" s="44">
        <f>I220</f>
        <v>0</v>
      </c>
      <c r="J219" s="112">
        <f>J220</f>
        <v>0</v>
      </c>
      <c r="K219" s="45">
        <f>K220</f>
        <v>0</v>
      </c>
      <c r="L219" s="45">
        <f>L220</f>
        <v>0</v>
      </c>
    </row>
    <row r="220" spans="1:12" ht="15" hidden="1" customHeight="1">
      <c r="A220" s="74">
        <v>3</v>
      </c>
      <c r="B220" s="74">
        <v>3</v>
      </c>
      <c r="C220" s="49">
        <v>1</v>
      </c>
      <c r="D220" s="47">
        <v>2</v>
      </c>
      <c r="E220" s="47">
        <v>1</v>
      </c>
      <c r="F220" s="50"/>
      <c r="G220" s="56" t="s">
        <v>212</v>
      </c>
      <c r="H220" s="43">
        <v>277</v>
      </c>
      <c r="I220" s="64">
        <f>SUM(I221:I222)</f>
        <v>0</v>
      </c>
      <c r="J220" s="113">
        <f>SUM(J221:J222)</f>
        <v>0</v>
      </c>
      <c r="K220" s="65">
        <f>SUM(K221:K222)</f>
        <v>0</v>
      </c>
      <c r="L220" s="65">
        <f>SUM(L221:L222)</f>
        <v>0</v>
      </c>
    </row>
    <row r="221" spans="1:12" ht="15" hidden="1" customHeight="1">
      <c r="A221" s="58">
        <v>3</v>
      </c>
      <c r="B221" s="58">
        <v>3</v>
      </c>
      <c r="C221" s="54">
        <v>1</v>
      </c>
      <c r="D221" s="55">
        <v>2</v>
      </c>
      <c r="E221" s="55">
        <v>1</v>
      </c>
      <c r="F221" s="57">
        <v>1</v>
      </c>
      <c r="G221" s="56" t="s">
        <v>213</v>
      </c>
      <c r="H221" s="43">
        <v>278</v>
      </c>
      <c r="I221" s="61">
        <v>0</v>
      </c>
      <c r="J221" s="61">
        <v>0</v>
      </c>
      <c r="K221" s="61">
        <v>0</v>
      </c>
      <c r="L221" s="61">
        <v>0</v>
      </c>
    </row>
    <row r="222" spans="1:12" ht="12.75" hidden="1" customHeight="1">
      <c r="A222" s="66">
        <v>3</v>
      </c>
      <c r="B222" s="99">
        <v>3</v>
      </c>
      <c r="C222" s="75">
        <v>1</v>
      </c>
      <c r="D222" s="76">
        <v>2</v>
      </c>
      <c r="E222" s="76">
        <v>1</v>
      </c>
      <c r="F222" s="77">
        <v>2</v>
      </c>
      <c r="G222" s="78" t="s">
        <v>214</v>
      </c>
      <c r="H222" s="43">
        <v>279</v>
      </c>
      <c r="I222" s="61">
        <v>0</v>
      </c>
      <c r="J222" s="61">
        <v>0</v>
      </c>
      <c r="K222" s="61">
        <v>0</v>
      </c>
      <c r="L222" s="61">
        <v>0</v>
      </c>
    </row>
    <row r="223" spans="1:12" ht="15.75" hidden="1" customHeight="1">
      <c r="A223" s="54">
        <v>3</v>
      </c>
      <c r="B223" s="56">
        <v>3</v>
      </c>
      <c r="C223" s="54">
        <v>1</v>
      </c>
      <c r="D223" s="55">
        <v>3</v>
      </c>
      <c r="E223" s="55"/>
      <c r="F223" s="57"/>
      <c r="G223" s="56" t="s">
        <v>215</v>
      </c>
      <c r="H223" s="43">
        <v>280</v>
      </c>
      <c r="I223" s="44">
        <f>I224</f>
        <v>0</v>
      </c>
      <c r="J223" s="112">
        <f>J224</f>
        <v>0</v>
      </c>
      <c r="K223" s="45">
        <f>K224</f>
        <v>0</v>
      </c>
      <c r="L223" s="45">
        <f>L224</f>
        <v>0</v>
      </c>
    </row>
    <row r="224" spans="1:12" ht="15.75" hidden="1" customHeight="1">
      <c r="A224" s="54">
        <v>3</v>
      </c>
      <c r="B224" s="78">
        <v>3</v>
      </c>
      <c r="C224" s="75">
        <v>1</v>
      </c>
      <c r="D224" s="76">
        <v>3</v>
      </c>
      <c r="E224" s="76">
        <v>1</v>
      </c>
      <c r="F224" s="77"/>
      <c r="G224" s="56" t="s">
        <v>215</v>
      </c>
      <c r="H224" s="43">
        <v>281</v>
      </c>
      <c r="I224" s="45">
        <f>I225+I226</f>
        <v>0</v>
      </c>
      <c r="J224" s="45">
        <f>J225+J226</f>
        <v>0</v>
      </c>
      <c r="K224" s="45">
        <f>K225+K226</f>
        <v>0</v>
      </c>
      <c r="L224" s="45">
        <f>L225+L226</f>
        <v>0</v>
      </c>
    </row>
    <row r="225" spans="1:12" ht="27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1</v>
      </c>
      <c r="G225" s="56" t="s">
        <v>216</v>
      </c>
      <c r="H225" s="43">
        <v>282</v>
      </c>
      <c r="I225" s="104">
        <v>0</v>
      </c>
      <c r="J225" s="104">
        <v>0</v>
      </c>
      <c r="K225" s="104">
        <v>0</v>
      </c>
      <c r="L225" s="103">
        <v>0</v>
      </c>
    </row>
    <row r="226" spans="1:12" ht="26.25" hidden="1" customHeight="1">
      <c r="A226" s="54">
        <v>3</v>
      </c>
      <c r="B226" s="56">
        <v>3</v>
      </c>
      <c r="C226" s="54">
        <v>1</v>
      </c>
      <c r="D226" s="55">
        <v>3</v>
      </c>
      <c r="E226" s="55">
        <v>1</v>
      </c>
      <c r="F226" s="57">
        <v>2</v>
      </c>
      <c r="G226" s="56" t="s">
        <v>217</v>
      </c>
      <c r="H226" s="43">
        <v>283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6">
        <v>3</v>
      </c>
      <c r="C227" s="54">
        <v>1</v>
      </c>
      <c r="D227" s="55">
        <v>4</v>
      </c>
      <c r="E227" s="55"/>
      <c r="F227" s="57"/>
      <c r="G227" s="56" t="s">
        <v>218</v>
      </c>
      <c r="H227" s="43">
        <v>284</v>
      </c>
      <c r="I227" s="44">
        <f>I228</f>
        <v>0</v>
      </c>
      <c r="J227" s="112">
        <f>J228</f>
        <v>0</v>
      </c>
      <c r="K227" s="45">
        <f>K228</f>
        <v>0</v>
      </c>
      <c r="L227" s="45">
        <f>L228</f>
        <v>0</v>
      </c>
    </row>
    <row r="228" spans="1:12" ht="15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/>
      <c r="G228" s="56" t="s">
        <v>218</v>
      </c>
      <c r="H228" s="43">
        <v>285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4" hidden="1" customHeight="1">
      <c r="A229" s="58">
        <v>3</v>
      </c>
      <c r="B229" s="54">
        <v>3</v>
      </c>
      <c r="C229" s="55">
        <v>1</v>
      </c>
      <c r="D229" s="55">
        <v>4</v>
      </c>
      <c r="E229" s="55">
        <v>1</v>
      </c>
      <c r="F229" s="57">
        <v>1</v>
      </c>
      <c r="G229" s="56" t="s">
        <v>219</v>
      </c>
      <c r="H229" s="43">
        <v>286</v>
      </c>
      <c r="I229" s="60">
        <v>0</v>
      </c>
      <c r="J229" s="61">
        <v>0</v>
      </c>
      <c r="K229" s="61">
        <v>0</v>
      </c>
      <c r="L229" s="60">
        <v>0</v>
      </c>
    </row>
    <row r="230" spans="1:12" ht="14.25" hidden="1" customHeight="1">
      <c r="A230" s="54">
        <v>3</v>
      </c>
      <c r="B230" s="55">
        <v>3</v>
      </c>
      <c r="C230" s="55">
        <v>1</v>
      </c>
      <c r="D230" s="55">
        <v>4</v>
      </c>
      <c r="E230" s="55">
        <v>1</v>
      </c>
      <c r="F230" s="57">
        <v>2</v>
      </c>
      <c r="G230" s="56" t="s">
        <v>220</v>
      </c>
      <c r="H230" s="43">
        <v>287</v>
      </c>
      <c r="I230" s="61">
        <v>0</v>
      </c>
      <c r="J230" s="104">
        <v>0</v>
      </c>
      <c r="K230" s="104">
        <v>0</v>
      </c>
      <c r="L230" s="103">
        <v>0</v>
      </c>
    </row>
    <row r="231" spans="1:12" ht="15.75" hidden="1" customHeight="1">
      <c r="A231" s="54">
        <v>3</v>
      </c>
      <c r="B231" s="55">
        <v>3</v>
      </c>
      <c r="C231" s="55">
        <v>1</v>
      </c>
      <c r="D231" s="55">
        <v>5</v>
      </c>
      <c r="E231" s="55"/>
      <c r="F231" s="57"/>
      <c r="G231" s="56" t="s">
        <v>221</v>
      </c>
      <c r="H231" s="43">
        <v>288</v>
      </c>
      <c r="I231" s="65">
        <f t="shared" ref="I231:L232" si="19">I232</f>
        <v>0</v>
      </c>
      <c r="J231" s="112">
        <f t="shared" si="19"/>
        <v>0</v>
      </c>
      <c r="K231" s="45">
        <f t="shared" si="19"/>
        <v>0</v>
      </c>
      <c r="L231" s="45">
        <f t="shared" si="19"/>
        <v>0</v>
      </c>
    </row>
    <row r="232" spans="1:12" ht="14.25" hidden="1" customHeight="1">
      <c r="A232" s="49">
        <v>3</v>
      </c>
      <c r="B232" s="76">
        <v>3</v>
      </c>
      <c r="C232" s="76">
        <v>1</v>
      </c>
      <c r="D232" s="76">
        <v>5</v>
      </c>
      <c r="E232" s="76">
        <v>1</v>
      </c>
      <c r="F232" s="77"/>
      <c r="G232" s="56" t="s">
        <v>221</v>
      </c>
      <c r="H232" s="43">
        <v>289</v>
      </c>
      <c r="I232" s="45">
        <f t="shared" si="19"/>
        <v>0</v>
      </c>
      <c r="J232" s="113">
        <f t="shared" si="19"/>
        <v>0</v>
      </c>
      <c r="K232" s="65">
        <f t="shared" si="19"/>
        <v>0</v>
      </c>
      <c r="L232" s="65">
        <f t="shared" si="19"/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5</v>
      </c>
      <c r="E233" s="55">
        <v>1</v>
      </c>
      <c r="F233" s="57">
        <v>1</v>
      </c>
      <c r="G233" s="56" t="s">
        <v>222</v>
      </c>
      <c r="H233" s="43">
        <v>290</v>
      </c>
      <c r="I233" s="61">
        <v>0</v>
      </c>
      <c r="J233" s="104">
        <v>0</v>
      </c>
      <c r="K233" s="104">
        <v>0</v>
      </c>
      <c r="L233" s="103">
        <v>0</v>
      </c>
    </row>
    <row r="234" spans="1:12" ht="14.25" hidden="1" customHeight="1">
      <c r="A234" s="54">
        <v>3</v>
      </c>
      <c r="B234" s="55">
        <v>3</v>
      </c>
      <c r="C234" s="55">
        <v>1</v>
      </c>
      <c r="D234" s="55">
        <v>6</v>
      </c>
      <c r="E234" s="55"/>
      <c r="F234" s="57"/>
      <c r="G234" s="56" t="s">
        <v>191</v>
      </c>
      <c r="H234" s="43">
        <v>291</v>
      </c>
      <c r="I234" s="45">
        <f t="shared" ref="I234:L235" si="20">I235</f>
        <v>0</v>
      </c>
      <c r="J234" s="112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3.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/>
      <c r="G235" s="56" t="s">
        <v>191</v>
      </c>
      <c r="H235" s="43">
        <v>292</v>
      </c>
      <c r="I235" s="44">
        <f t="shared" si="20"/>
        <v>0</v>
      </c>
      <c r="J235" s="112">
        <f t="shared" si="20"/>
        <v>0</v>
      </c>
      <c r="K235" s="45">
        <f t="shared" si="20"/>
        <v>0</v>
      </c>
      <c r="L235" s="45">
        <f t="shared" si="20"/>
        <v>0</v>
      </c>
    </row>
    <row r="236" spans="1:12" ht="14.25" hidden="1" customHeight="1">
      <c r="A236" s="54">
        <v>3</v>
      </c>
      <c r="B236" s="55">
        <v>3</v>
      </c>
      <c r="C236" s="55">
        <v>1</v>
      </c>
      <c r="D236" s="55">
        <v>6</v>
      </c>
      <c r="E236" s="55">
        <v>1</v>
      </c>
      <c r="F236" s="57">
        <v>1</v>
      </c>
      <c r="G236" s="56" t="s">
        <v>191</v>
      </c>
      <c r="H236" s="43">
        <v>293</v>
      </c>
      <c r="I236" s="104">
        <v>0</v>
      </c>
      <c r="J236" s="104">
        <v>0</v>
      </c>
      <c r="K236" s="104">
        <v>0</v>
      </c>
      <c r="L236" s="103">
        <v>0</v>
      </c>
    </row>
    <row r="237" spans="1:12" ht="15" hidden="1" customHeight="1">
      <c r="A237" s="54">
        <v>3</v>
      </c>
      <c r="B237" s="55">
        <v>3</v>
      </c>
      <c r="C237" s="55">
        <v>1</v>
      </c>
      <c r="D237" s="55">
        <v>7</v>
      </c>
      <c r="E237" s="55"/>
      <c r="F237" s="57"/>
      <c r="G237" s="56" t="s">
        <v>223</v>
      </c>
      <c r="H237" s="43">
        <v>294</v>
      </c>
      <c r="I237" s="44">
        <f>I238</f>
        <v>0</v>
      </c>
      <c r="J237" s="112">
        <f>J238</f>
        <v>0</v>
      </c>
      <c r="K237" s="45">
        <f>K238</f>
        <v>0</v>
      </c>
      <c r="L237" s="45">
        <f>L238</f>
        <v>0</v>
      </c>
    </row>
    <row r="238" spans="1:12" ht="16.5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/>
      <c r="G238" s="56" t="s">
        <v>223</v>
      </c>
      <c r="H238" s="43">
        <v>295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1</v>
      </c>
      <c r="G239" s="56" t="s">
        <v>224</v>
      </c>
      <c r="H239" s="43">
        <v>296</v>
      </c>
      <c r="I239" s="104">
        <v>0</v>
      </c>
      <c r="J239" s="104">
        <v>0</v>
      </c>
      <c r="K239" s="104">
        <v>0</v>
      </c>
      <c r="L239" s="103">
        <v>0</v>
      </c>
    </row>
    <row r="240" spans="1:12" ht="27.75" hidden="1" customHeight="1">
      <c r="A240" s="54">
        <v>3</v>
      </c>
      <c r="B240" s="55">
        <v>3</v>
      </c>
      <c r="C240" s="55">
        <v>1</v>
      </c>
      <c r="D240" s="55">
        <v>7</v>
      </c>
      <c r="E240" s="55">
        <v>1</v>
      </c>
      <c r="F240" s="57">
        <v>2</v>
      </c>
      <c r="G240" s="56" t="s">
        <v>225</v>
      </c>
      <c r="H240" s="43">
        <v>297</v>
      </c>
      <c r="I240" s="61">
        <v>0</v>
      </c>
      <c r="J240" s="61">
        <v>0</v>
      </c>
      <c r="K240" s="61">
        <v>0</v>
      </c>
      <c r="L240" s="61">
        <v>0</v>
      </c>
    </row>
    <row r="241" spans="1:16" ht="38.25" hidden="1" customHeight="1">
      <c r="A241" s="54">
        <v>3</v>
      </c>
      <c r="B241" s="55">
        <v>3</v>
      </c>
      <c r="C241" s="55">
        <v>2</v>
      </c>
      <c r="D241" s="55"/>
      <c r="E241" s="55"/>
      <c r="F241" s="57"/>
      <c r="G241" s="56" t="s">
        <v>226</v>
      </c>
      <c r="H241" s="43">
        <v>298</v>
      </c>
      <c r="I241" s="44">
        <f>SUM(I242+I251+I255+I259+I263+I266+I269)</f>
        <v>0</v>
      </c>
      <c r="J241" s="112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6" ht="15" hidden="1" customHeight="1">
      <c r="A242" s="54">
        <v>3</v>
      </c>
      <c r="B242" s="55">
        <v>3</v>
      </c>
      <c r="C242" s="55">
        <v>2</v>
      </c>
      <c r="D242" s="55">
        <v>1</v>
      </c>
      <c r="E242" s="55"/>
      <c r="F242" s="57"/>
      <c r="G242" s="56" t="s">
        <v>173</v>
      </c>
      <c r="H242" s="43">
        <v>299</v>
      </c>
      <c r="I242" s="44">
        <f>I243</f>
        <v>0</v>
      </c>
      <c r="J242" s="112">
        <f>J243</f>
        <v>0</v>
      </c>
      <c r="K242" s="45">
        <f>K243</f>
        <v>0</v>
      </c>
      <c r="L242" s="45">
        <f>L243</f>
        <v>0</v>
      </c>
    </row>
    <row r="243" spans="1:16" ht="14.4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/>
      <c r="G243" s="56" t="s">
        <v>173</v>
      </c>
      <c r="H243" s="43">
        <v>300</v>
      </c>
      <c r="I243" s="44">
        <f>SUM(I244:I244)</f>
        <v>0</v>
      </c>
      <c r="J243" s="44">
        <f>SUM(J244:J244)</f>
        <v>0</v>
      </c>
      <c r="K243" s="44">
        <f>SUM(K244:K244)</f>
        <v>0</v>
      </c>
      <c r="L243" s="44">
        <f>SUM(L244:L244)</f>
        <v>0</v>
      </c>
      <c r="M243" s="141"/>
      <c r="N243" s="141"/>
      <c r="O243" s="141"/>
      <c r="P243" s="141"/>
    </row>
    <row r="244" spans="1:16" ht="13.5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1</v>
      </c>
      <c r="F244" s="57">
        <v>1</v>
      </c>
      <c r="G244" s="56" t="s">
        <v>174</v>
      </c>
      <c r="H244" s="43">
        <v>301</v>
      </c>
      <c r="I244" s="104">
        <v>0</v>
      </c>
      <c r="J244" s="104">
        <v>0</v>
      </c>
      <c r="K244" s="104">
        <v>0</v>
      </c>
      <c r="L244" s="103"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/>
      <c r="G245" s="78" t="s">
        <v>197</v>
      </c>
      <c r="H245" s="43">
        <v>302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1</v>
      </c>
      <c r="G246" s="78" t="s">
        <v>176</v>
      </c>
      <c r="H246" s="43">
        <v>303</v>
      </c>
      <c r="I246" s="104">
        <v>0</v>
      </c>
      <c r="J246" s="104">
        <v>0</v>
      </c>
      <c r="K246" s="104">
        <v>0</v>
      </c>
      <c r="L246" s="103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2</v>
      </c>
      <c r="F247" s="57">
        <v>2</v>
      </c>
      <c r="G247" s="78" t="s">
        <v>177</v>
      </c>
      <c r="H247" s="43">
        <v>304</v>
      </c>
      <c r="I247" s="61">
        <v>0</v>
      </c>
      <c r="J247" s="61">
        <v>0</v>
      </c>
      <c r="K247" s="61">
        <v>0</v>
      </c>
      <c r="L247" s="61"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/>
      <c r="G248" s="78" t="s">
        <v>178</v>
      </c>
      <c r="H248" s="43">
        <v>305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1</v>
      </c>
      <c r="G249" s="78" t="s">
        <v>179</v>
      </c>
      <c r="H249" s="43">
        <v>306</v>
      </c>
      <c r="I249" s="61">
        <v>0</v>
      </c>
      <c r="J249" s="61">
        <v>0</v>
      </c>
      <c r="K249" s="61">
        <v>0</v>
      </c>
      <c r="L249" s="61">
        <v>0</v>
      </c>
    </row>
    <row r="250" spans="1:16" ht="14.4" hidden="1" customHeight="1">
      <c r="A250" s="58">
        <v>3</v>
      </c>
      <c r="B250" s="54">
        <v>3</v>
      </c>
      <c r="C250" s="55">
        <v>2</v>
      </c>
      <c r="D250" s="56">
        <v>1</v>
      </c>
      <c r="E250" s="54">
        <v>3</v>
      </c>
      <c r="F250" s="57">
        <v>2</v>
      </c>
      <c r="G250" s="78" t="s">
        <v>198</v>
      </c>
      <c r="H250" s="43">
        <v>307</v>
      </c>
      <c r="I250" s="79">
        <v>0</v>
      </c>
      <c r="J250" s="114">
        <v>0</v>
      </c>
      <c r="K250" s="79">
        <v>0</v>
      </c>
      <c r="L250" s="79">
        <v>0</v>
      </c>
    </row>
    <row r="251" spans="1:16" ht="14.4" hidden="1" customHeight="1">
      <c r="A251" s="66">
        <v>3</v>
      </c>
      <c r="B251" s="66">
        <v>3</v>
      </c>
      <c r="C251" s="75">
        <v>2</v>
      </c>
      <c r="D251" s="78">
        <v>2</v>
      </c>
      <c r="E251" s="75"/>
      <c r="F251" s="77"/>
      <c r="G251" s="78" t="s">
        <v>212</v>
      </c>
      <c r="H251" s="43">
        <v>308</v>
      </c>
      <c r="I251" s="71">
        <f>I252</f>
        <v>0</v>
      </c>
      <c r="J251" s="115">
        <f>J252</f>
        <v>0</v>
      </c>
      <c r="K251" s="72">
        <f>K252</f>
        <v>0</v>
      </c>
      <c r="L251" s="72">
        <f>L252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4">
        <v>1</v>
      </c>
      <c r="F252" s="57"/>
      <c r="G252" s="78" t="s">
        <v>212</v>
      </c>
      <c r="H252" s="43">
        <v>309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6" ht="14.4" hidden="1" customHeight="1">
      <c r="A253" s="58">
        <v>3</v>
      </c>
      <c r="B253" s="58">
        <v>3</v>
      </c>
      <c r="C253" s="54">
        <v>2</v>
      </c>
      <c r="D253" s="56">
        <v>2</v>
      </c>
      <c r="E253" s="58">
        <v>1</v>
      </c>
      <c r="F253" s="88">
        <v>1</v>
      </c>
      <c r="G253" s="56" t="s">
        <v>213</v>
      </c>
      <c r="H253" s="43">
        <v>310</v>
      </c>
      <c r="I253" s="61">
        <v>0</v>
      </c>
      <c r="J253" s="61">
        <v>0</v>
      </c>
      <c r="K253" s="61">
        <v>0</v>
      </c>
      <c r="L253" s="61">
        <v>0</v>
      </c>
    </row>
    <row r="254" spans="1:16" ht="14.4" hidden="1" customHeight="1">
      <c r="A254" s="66">
        <v>3</v>
      </c>
      <c r="B254" s="66">
        <v>3</v>
      </c>
      <c r="C254" s="67">
        <v>2</v>
      </c>
      <c r="D254" s="68">
        <v>2</v>
      </c>
      <c r="E254" s="69">
        <v>1</v>
      </c>
      <c r="F254" s="96">
        <v>2</v>
      </c>
      <c r="G254" s="69" t="s">
        <v>214</v>
      </c>
      <c r="H254" s="43">
        <v>311</v>
      </c>
      <c r="I254" s="61">
        <v>0</v>
      </c>
      <c r="J254" s="61">
        <v>0</v>
      </c>
      <c r="K254" s="61">
        <v>0</v>
      </c>
      <c r="L254" s="61">
        <v>0</v>
      </c>
    </row>
    <row r="255" spans="1:16" ht="23.25" hidden="1" customHeight="1">
      <c r="A255" s="58">
        <v>3</v>
      </c>
      <c r="B255" s="58">
        <v>3</v>
      </c>
      <c r="C255" s="54">
        <v>2</v>
      </c>
      <c r="D255" s="55">
        <v>3</v>
      </c>
      <c r="E255" s="56"/>
      <c r="F255" s="88"/>
      <c r="G255" s="56" t="s">
        <v>215</v>
      </c>
      <c r="H255" s="43">
        <v>312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6" ht="13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/>
      <c r="G256" s="56" t="s">
        <v>215</v>
      </c>
      <c r="H256" s="43">
        <v>313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28.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1</v>
      </c>
      <c r="G257" s="56" t="s">
        <v>216</v>
      </c>
      <c r="H257" s="43">
        <v>314</v>
      </c>
      <c r="I257" s="104">
        <v>0</v>
      </c>
      <c r="J257" s="104">
        <v>0</v>
      </c>
      <c r="K257" s="104">
        <v>0</v>
      </c>
      <c r="L257" s="103">
        <v>0</v>
      </c>
    </row>
    <row r="258" spans="1:12" ht="27.75" hidden="1" customHeight="1">
      <c r="A258" s="58">
        <v>3</v>
      </c>
      <c r="B258" s="58">
        <v>3</v>
      </c>
      <c r="C258" s="54">
        <v>2</v>
      </c>
      <c r="D258" s="55">
        <v>3</v>
      </c>
      <c r="E258" s="56">
        <v>1</v>
      </c>
      <c r="F258" s="88">
        <v>2</v>
      </c>
      <c r="G258" s="56" t="s">
        <v>217</v>
      </c>
      <c r="H258" s="43">
        <v>315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4" hidden="1" customHeight="1">
      <c r="A259" s="58">
        <v>3</v>
      </c>
      <c r="B259" s="58">
        <v>3</v>
      </c>
      <c r="C259" s="54">
        <v>2</v>
      </c>
      <c r="D259" s="55">
        <v>4</v>
      </c>
      <c r="E259" s="55"/>
      <c r="F259" s="57"/>
      <c r="G259" s="56" t="s">
        <v>218</v>
      </c>
      <c r="H259" s="43">
        <v>316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74">
        <v>3</v>
      </c>
      <c r="B260" s="74">
        <v>3</v>
      </c>
      <c r="C260" s="49">
        <v>2</v>
      </c>
      <c r="D260" s="47">
        <v>4</v>
      </c>
      <c r="E260" s="47">
        <v>1</v>
      </c>
      <c r="F260" s="50"/>
      <c r="G260" s="56" t="s">
        <v>218</v>
      </c>
      <c r="H260" s="43">
        <v>317</v>
      </c>
      <c r="I260" s="64">
        <f>SUM(I261:I262)</f>
        <v>0</v>
      </c>
      <c r="J260" s="85">
        <f>SUM(J261:J262)</f>
        <v>0</v>
      </c>
      <c r="K260" s="65">
        <f>SUM(K261:K262)</f>
        <v>0</v>
      </c>
      <c r="L260" s="65">
        <f>SUM(L261:L262)</f>
        <v>0</v>
      </c>
    </row>
    <row r="261" spans="1:12" ht="15.75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1</v>
      </c>
      <c r="G261" s="56" t="s">
        <v>219</v>
      </c>
      <c r="H261" s="43">
        <v>318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4</v>
      </c>
      <c r="E262" s="55">
        <v>1</v>
      </c>
      <c r="F262" s="57">
        <v>2</v>
      </c>
      <c r="G262" s="56" t="s">
        <v>227</v>
      </c>
      <c r="H262" s="43">
        <v>319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4" hidden="1" customHeight="1">
      <c r="A263" s="58">
        <v>3</v>
      </c>
      <c r="B263" s="58">
        <v>3</v>
      </c>
      <c r="C263" s="54">
        <v>2</v>
      </c>
      <c r="D263" s="55">
        <v>5</v>
      </c>
      <c r="E263" s="55"/>
      <c r="F263" s="57"/>
      <c r="G263" s="56" t="s">
        <v>221</v>
      </c>
      <c r="H263" s="43">
        <v>320</v>
      </c>
      <c r="I263" s="44">
        <f t="shared" ref="I263:L264" si="21">I264</f>
        <v>0</v>
      </c>
      <c r="J263" s="84">
        <f t="shared" si="21"/>
        <v>0</v>
      </c>
      <c r="K263" s="45">
        <f t="shared" si="21"/>
        <v>0</v>
      </c>
      <c r="L263" s="45">
        <f t="shared" si="21"/>
        <v>0</v>
      </c>
    </row>
    <row r="264" spans="1:12" ht="14.4" hidden="1" customHeight="1">
      <c r="A264" s="74">
        <v>3</v>
      </c>
      <c r="B264" s="74">
        <v>3</v>
      </c>
      <c r="C264" s="49">
        <v>2</v>
      </c>
      <c r="D264" s="47">
        <v>5</v>
      </c>
      <c r="E264" s="47">
        <v>1</v>
      </c>
      <c r="F264" s="50"/>
      <c r="G264" s="56" t="s">
        <v>221</v>
      </c>
      <c r="H264" s="43">
        <v>321</v>
      </c>
      <c r="I264" s="64">
        <f t="shared" si="21"/>
        <v>0</v>
      </c>
      <c r="J264" s="85">
        <f t="shared" si="21"/>
        <v>0</v>
      </c>
      <c r="K264" s="65">
        <f t="shared" si="21"/>
        <v>0</v>
      </c>
      <c r="L264" s="65">
        <f t="shared" si="21"/>
        <v>0</v>
      </c>
    </row>
    <row r="265" spans="1:12" ht="14.4" hidden="1" customHeight="1">
      <c r="A265" s="58">
        <v>3</v>
      </c>
      <c r="B265" s="58">
        <v>3</v>
      </c>
      <c r="C265" s="54">
        <v>2</v>
      </c>
      <c r="D265" s="55">
        <v>5</v>
      </c>
      <c r="E265" s="55">
        <v>1</v>
      </c>
      <c r="F265" s="57">
        <v>1</v>
      </c>
      <c r="G265" s="56" t="s">
        <v>221</v>
      </c>
      <c r="H265" s="43">
        <v>322</v>
      </c>
      <c r="I265" s="104">
        <v>0</v>
      </c>
      <c r="J265" s="104">
        <v>0</v>
      </c>
      <c r="K265" s="104">
        <v>0</v>
      </c>
      <c r="L265" s="103">
        <v>0</v>
      </c>
    </row>
    <row r="266" spans="1:12" ht="16.5" hidden="1" customHeight="1">
      <c r="A266" s="58">
        <v>3</v>
      </c>
      <c r="B266" s="58">
        <v>3</v>
      </c>
      <c r="C266" s="54">
        <v>2</v>
      </c>
      <c r="D266" s="55">
        <v>6</v>
      </c>
      <c r="E266" s="55"/>
      <c r="F266" s="57"/>
      <c r="G266" s="56" t="s">
        <v>191</v>
      </c>
      <c r="H266" s="43">
        <v>323</v>
      </c>
      <c r="I266" s="44">
        <f t="shared" ref="I266:L267" si="22">I267</f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5" hidden="1" customHeight="1">
      <c r="A267" s="58">
        <v>3</v>
      </c>
      <c r="B267" s="58">
        <v>3</v>
      </c>
      <c r="C267" s="54">
        <v>2</v>
      </c>
      <c r="D267" s="55">
        <v>6</v>
      </c>
      <c r="E267" s="55">
        <v>1</v>
      </c>
      <c r="F267" s="57"/>
      <c r="G267" s="56" t="s">
        <v>191</v>
      </c>
      <c r="H267" s="43">
        <v>324</v>
      </c>
      <c r="I267" s="44">
        <f t="shared" si="22"/>
        <v>0</v>
      </c>
      <c r="J267" s="84">
        <f t="shared" si="22"/>
        <v>0</v>
      </c>
      <c r="K267" s="45">
        <f t="shared" si="22"/>
        <v>0</v>
      </c>
      <c r="L267" s="45">
        <f t="shared" si="22"/>
        <v>0</v>
      </c>
    </row>
    <row r="268" spans="1:12" ht="13.5" hidden="1" customHeight="1">
      <c r="A268" s="66">
        <v>3</v>
      </c>
      <c r="B268" s="66">
        <v>3</v>
      </c>
      <c r="C268" s="67">
        <v>2</v>
      </c>
      <c r="D268" s="68">
        <v>6</v>
      </c>
      <c r="E268" s="68">
        <v>1</v>
      </c>
      <c r="F268" s="70">
        <v>1</v>
      </c>
      <c r="G268" s="69" t="s">
        <v>191</v>
      </c>
      <c r="H268" s="43">
        <v>325</v>
      </c>
      <c r="I268" s="104">
        <v>0</v>
      </c>
      <c r="J268" s="104">
        <v>0</v>
      </c>
      <c r="K268" s="104">
        <v>0</v>
      </c>
      <c r="L268" s="103">
        <v>0</v>
      </c>
    </row>
    <row r="269" spans="1:12" ht="15" hidden="1" customHeight="1">
      <c r="A269" s="58">
        <v>3</v>
      </c>
      <c r="B269" s="58">
        <v>3</v>
      </c>
      <c r="C269" s="54">
        <v>2</v>
      </c>
      <c r="D269" s="55">
        <v>7</v>
      </c>
      <c r="E269" s="55"/>
      <c r="F269" s="57"/>
      <c r="G269" s="56" t="s">
        <v>223</v>
      </c>
      <c r="H269" s="43">
        <v>326</v>
      </c>
      <c r="I269" s="44">
        <f>I270</f>
        <v>0</v>
      </c>
      <c r="J269" s="84">
        <f>J270</f>
        <v>0</v>
      </c>
      <c r="K269" s="45">
        <f>K270</f>
        <v>0</v>
      </c>
      <c r="L269" s="45">
        <f>L270</f>
        <v>0</v>
      </c>
    </row>
    <row r="270" spans="1:12" ht="12.75" hidden="1" customHeight="1">
      <c r="A270" s="66">
        <v>3</v>
      </c>
      <c r="B270" s="66">
        <v>3</v>
      </c>
      <c r="C270" s="67">
        <v>2</v>
      </c>
      <c r="D270" s="68">
        <v>7</v>
      </c>
      <c r="E270" s="68">
        <v>1</v>
      </c>
      <c r="F270" s="70"/>
      <c r="G270" s="56" t="s">
        <v>223</v>
      </c>
      <c r="H270" s="43">
        <v>327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27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1</v>
      </c>
      <c r="G271" s="56" t="s">
        <v>224</v>
      </c>
      <c r="H271" s="43">
        <v>328</v>
      </c>
      <c r="I271" s="104">
        <v>0</v>
      </c>
      <c r="J271" s="104">
        <v>0</v>
      </c>
      <c r="K271" s="104">
        <v>0</v>
      </c>
      <c r="L271" s="103">
        <v>0</v>
      </c>
    </row>
    <row r="272" spans="1:12" ht="30" hidden="1" customHeight="1">
      <c r="A272" s="58">
        <v>3</v>
      </c>
      <c r="B272" s="58">
        <v>3</v>
      </c>
      <c r="C272" s="54">
        <v>2</v>
      </c>
      <c r="D272" s="55">
        <v>7</v>
      </c>
      <c r="E272" s="55">
        <v>1</v>
      </c>
      <c r="F272" s="57">
        <v>2</v>
      </c>
      <c r="G272" s="56" t="s">
        <v>225</v>
      </c>
      <c r="H272" s="43">
        <v>329</v>
      </c>
      <c r="I272" s="61">
        <v>0</v>
      </c>
      <c r="J272" s="61">
        <v>0</v>
      </c>
      <c r="K272" s="61">
        <v>0</v>
      </c>
      <c r="L272" s="61">
        <v>0</v>
      </c>
    </row>
    <row r="273" spans="1:12" ht="18.75" customHeight="1">
      <c r="A273" s="24"/>
      <c r="B273" s="24"/>
      <c r="C273" s="25"/>
      <c r="D273" s="116"/>
      <c r="E273" s="117"/>
      <c r="F273" s="118"/>
      <c r="G273" s="119" t="s">
        <v>228</v>
      </c>
      <c r="H273" s="43">
        <v>330</v>
      </c>
      <c r="I273" s="93">
        <f>SUM(I30)</f>
        <v>5400</v>
      </c>
      <c r="J273" s="93">
        <f>SUM(J30)</f>
        <v>5400</v>
      </c>
      <c r="K273" s="93">
        <f>SUM(K30)</f>
        <v>5400</v>
      </c>
      <c r="L273" s="93">
        <f>SUM(L30)</f>
        <v>5400</v>
      </c>
    </row>
    <row r="274" spans="1:12" ht="18.75" customHeight="1">
      <c r="G274" s="120"/>
      <c r="H274" s="43"/>
      <c r="I274" s="121"/>
      <c r="J274" s="122"/>
      <c r="K274" s="122"/>
      <c r="L274" s="122"/>
    </row>
    <row r="275" spans="1:12" ht="18.75" customHeight="1">
      <c r="D275" s="21"/>
      <c r="E275" s="21"/>
      <c r="F275" s="29"/>
      <c r="G275" s="21" t="s">
        <v>229</v>
      </c>
      <c r="H275" s="142"/>
      <c r="I275" s="123"/>
      <c r="J275" s="122"/>
      <c r="K275" s="21" t="s">
        <v>230</v>
      </c>
      <c r="L275" s="123"/>
    </row>
    <row r="276" spans="1:12" ht="18.75" customHeight="1">
      <c r="A276" s="124"/>
      <c r="B276" s="124"/>
      <c r="C276" s="124"/>
      <c r="D276" s="125" t="s">
        <v>231</v>
      </c>
      <c r="E276"/>
      <c r="F276"/>
      <c r="G276" s="142"/>
      <c r="H276" s="142"/>
      <c r="I276" s="130" t="s">
        <v>232</v>
      </c>
      <c r="K276" s="468" t="s">
        <v>233</v>
      </c>
      <c r="L276" s="468"/>
    </row>
    <row r="277" spans="1:12" ht="15.75" customHeight="1">
      <c r="I277" s="126"/>
      <c r="K277" s="126"/>
      <c r="L277" s="126"/>
    </row>
    <row r="278" spans="1:12" ht="15.75" customHeight="1">
      <c r="D278" s="21"/>
      <c r="E278" s="21"/>
      <c r="F278" s="29"/>
      <c r="G278" s="21" t="s">
        <v>234</v>
      </c>
      <c r="I278" s="126"/>
      <c r="K278" s="21" t="s">
        <v>235</v>
      </c>
      <c r="L278" s="127"/>
    </row>
    <row r="279" spans="1:12" ht="26.25" customHeight="1">
      <c r="D279" s="470" t="s">
        <v>236</v>
      </c>
      <c r="E279" s="471"/>
      <c r="F279" s="471"/>
      <c r="G279" s="471"/>
      <c r="H279" s="128"/>
      <c r="I279" s="129" t="s">
        <v>232</v>
      </c>
      <c r="K279" s="468" t="s">
        <v>233</v>
      </c>
      <c r="L279" s="468"/>
    </row>
  </sheetData>
  <sheetProtection formatCells="0" formatColumns="0" formatRows="0" insertColumns="0" insertRows="0" insertHyperlinks="0" deleteColumns="0" deleteRows="0" sort="0" autoFilter="0" pivotTables="0"/>
  <mergeCells count="22">
    <mergeCell ref="C22:I22"/>
    <mergeCell ref="G25:H25"/>
    <mergeCell ref="A29:F29"/>
    <mergeCell ref="K276:L276"/>
    <mergeCell ref="D279:G279"/>
    <mergeCell ref="K279:L279"/>
    <mergeCell ref="A27:F28"/>
    <mergeCell ref="G27:G28"/>
    <mergeCell ref="H27:H28"/>
    <mergeCell ref="I27:J27"/>
    <mergeCell ref="K27:K28"/>
    <mergeCell ref="L27:L28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5.1.2.24.</vt:lpstr>
      <vt:lpstr>Forma Nr.2_ S bendras</vt:lpstr>
      <vt:lpstr>Forma Nr.2_5.1.2.1. S</vt:lpstr>
      <vt:lpstr>Forma Nr.2_ 5.1.2.16. S</vt:lpstr>
      <vt:lpstr>Forma Nr.4</vt:lpstr>
      <vt:lpstr>Pažyma prie 4 formos</vt:lpstr>
      <vt:lpstr>Pažyma apie pajamas</vt:lpstr>
      <vt:lpstr>Forma Nr.S7</vt:lpstr>
      <vt:lpstr>Gautų FS pažyma</vt:lpstr>
      <vt:lpstr>Sukauptų FS pažyma</vt:lpstr>
      <vt:lpstr>Kontingentai_5.1.2.1</vt:lpstr>
      <vt:lpstr>Kontingentai_5.1.2.1_S</vt:lpstr>
      <vt:lpstr>Kontingentai_5.1.2.23.</vt:lpstr>
      <vt:lpstr>Kontingentai_5.2.1.16</vt:lpstr>
      <vt:lpstr>Tikslinės lėšos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2020-07-08T06:31:36Z</cp:lastPrinted>
  <dcterms:created xsi:type="dcterms:W3CDTF">2019-01-14T20:28:53Z</dcterms:created>
  <dcterms:modified xsi:type="dcterms:W3CDTF">2020-07-08T06:55:32Z</dcterms:modified>
</cp:coreProperties>
</file>